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nhmt\Dropbox\ArcticProject (1)\ESS BHP paper\Working versions\"/>
    </mc:Choice>
  </mc:AlternateContent>
  <bookViews>
    <workbookView xWindow="0" yWindow="0" windowWidth="21600" windowHeight="9135"/>
  </bookViews>
  <sheets>
    <sheet name="Table S2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100" i="1" l="1"/>
  <c r="AB100" i="1"/>
  <c r="AD100" i="1" s="1"/>
  <c r="AA100" i="1"/>
  <c r="AC99" i="1"/>
  <c r="AB99" i="1"/>
  <c r="AD99" i="1" s="1"/>
  <c r="AA99" i="1"/>
  <c r="AC98" i="1"/>
  <c r="AB98" i="1"/>
  <c r="AD98" i="1" s="1"/>
  <c r="AA98" i="1"/>
  <c r="AC97" i="1"/>
  <c r="AB97" i="1"/>
  <c r="AD97" i="1" s="1"/>
  <c r="AA97" i="1"/>
  <c r="AC96" i="1"/>
  <c r="AB96" i="1"/>
  <c r="AD96" i="1" s="1"/>
  <c r="AA96" i="1"/>
  <c r="AC95" i="1"/>
  <c r="AB95" i="1"/>
  <c r="AD95" i="1" s="1"/>
  <c r="AA95" i="1"/>
  <c r="AC94" i="1"/>
  <c r="AB94" i="1"/>
  <c r="AD94" i="1" s="1"/>
  <c r="AA94" i="1"/>
  <c r="AC92" i="1"/>
  <c r="AB92" i="1"/>
  <c r="AD92" i="1" s="1"/>
  <c r="AA92" i="1"/>
  <c r="AC91" i="1"/>
  <c r="AB91" i="1"/>
  <c r="AD91" i="1" s="1"/>
  <c r="AA91" i="1"/>
  <c r="AC90" i="1"/>
  <c r="AB90" i="1"/>
  <c r="AD90" i="1" s="1"/>
  <c r="AA90" i="1"/>
  <c r="AC89" i="1"/>
  <c r="AB89" i="1"/>
  <c r="AD89" i="1" s="1"/>
  <c r="AA89" i="1"/>
  <c r="AC88" i="1"/>
  <c r="AB88" i="1"/>
  <c r="AD88" i="1" s="1"/>
  <c r="AA88" i="1"/>
  <c r="AC87" i="1"/>
  <c r="AB87" i="1"/>
  <c r="AD87" i="1" s="1"/>
  <c r="AA87" i="1"/>
  <c r="AC86" i="1"/>
  <c r="AB86" i="1"/>
  <c r="AD86" i="1" s="1"/>
  <c r="AA86" i="1"/>
  <c r="AC85" i="1"/>
  <c r="AB85" i="1"/>
  <c r="AD85" i="1" s="1"/>
  <c r="AA85" i="1"/>
  <c r="AC84" i="1"/>
  <c r="AB84" i="1"/>
  <c r="AD84" i="1" s="1"/>
  <c r="AA84" i="1"/>
  <c r="AC82" i="1"/>
  <c r="AB82" i="1"/>
  <c r="AD82" i="1" s="1"/>
  <c r="AA82" i="1"/>
  <c r="AC81" i="1"/>
  <c r="AB81" i="1"/>
  <c r="AD81" i="1" s="1"/>
  <c r="AA81" i="1"/>
  <c r="AC80" i="1"/>
  <c r="AB80" i="1"/>
  <c r="AD80" i="1" s="1"/>
  <c r="AA80" i="1"/>
  <c r="AC79" i="1"/>
  <c r="AB79" i="1"/>
  <c r="AD79" i="1" s="1"/>
  <c r="AA79" i="1"/>
  <c r="AC78" i="1"/>
  <c r="AB78" i="1"/>
  <c r="AD78" i="1" s="1"/>
  <c r="AA78" i="1"/>
  <c r="AC77" i="1"/>
  <c r="AB77" i="1"/>
  <c r="AD77" i="1" s="1"/>
  <c r="AA77" i="1"/>
  <c r="AC76" i="1"/>
  <c r="AB76" i="1"/>
  <c r="AD76" i="1" s="1"/>
  <c r="AA76" i="1"/>
  <c r="AC75" i="1"/>
  <c r="AB75" i="1"/>
  <c r="AD75" i="1" s="1"/>
  <c r="AA75" i="1"/>
  <c r="AC74" i="1"/>
  <c r="AB74" i="1"/>
  <c r="AD74" i="1" s="1"/>
  <c r="AA74" i="1"/>
  <c r="AC73" i="1"/>
  <c r="AB73" i="1"/>
  <c r="AD73" i="1" s="1"/>
  <c r="AA73" i="1"/>
  <c r="AC72" i="1"/>
  <c r="AB72" i="1"/>
  <c r="AD72" i="1" s="1"/>
  <c r="AA72" i="1"/>
  <c r="AC71" i="1"/>
  <c r="AB71" i="1"/>
  <c r="AD71" i="1" s="1"/>
  <c r="AA71" i="1"/>
  <c r="AC70" i="1"/>
  <c r="AB70" i="1"/>
  <c r="AD70" i="1" s="1"/>
  <c r="AA70" i="1"/>
  <c r="AC69" i="1"/>
  <c r="AB69" i="1"/>
  <c r="AD69" i="1" s="1"/>
  <c r="AA69" i="1"/>
  <c r="AC68" i="1"/>
  <c r="AB68" i="1"/>
  <c r="AD68" i="1" s="1"/>
  <c r="AA68" i="1"/>
  <c r="AC67" i="1"/>
  <c r="AB67" i="1"/>
  <c r="AD67" i="1" s="1"/>
  <c r="AA67" i="1"/>
  <c r="AC66" i="1"/>
  <c r="AB66" i="1"/>
  <c r="AD66" i="1" s="1"/>
  <c r="AA66" i="1"/>
  <c r="AC65" i="1"/>
  <c r="AB65" i="1"/>
  <c r="AD65" i="1" s="1"/>
  <c r="AA65" i="1"/>
  <c r="AC64" i="1"/>
  <c r="AB64" i="1"/>
  <c r="AD64" i="1" s="1"/>
  <c r="AA64" i="1"/>
  <c r="AC63" i="1"/>
  <c r="AB63" i="1"/>
  <c r="AD63" i="1" s="1"/>
  <c r="AA63" i="1"/>
  <c r="AC62" i="1"/>
  <c r="AB62" i="1"/>
  <c r="AD62" i="1" s="1"/>
  <c r="AA62" i="1"/>
  <c r="AC61" i="1"/>
  <c r="AB61" i="1"/>
  <c r="AD61" i="1" s="1"/>
  <c r="AA61" i="1"/>
  <c r="AC60" i="1"/>
  <c r="AB60" i="1"/>
  <c r="AD60" i="1" s="1"/>
  <c r="AA60" i="1"/>
  <c r="AC59" i="1"/>
  <c r="AB59" i="1"/>
  <c r="AD59" i="1" s="1"/>
  <c r="AA59" i="1"/>
  <c r="AC58" i="1"/>
  <c r="AB58" i="1"/>
  <c r="AD58" i="1" s="1"/>
  <c r="AA58" i="1"/>
  <c r="AC57" i="1"/>
  <c r="AB57" i="1"/>
  <c r="AD57" i="1" s="1"/>
  <c r="AA57" i="1"/>
  <c r="AC56" i="1"/>
  <c r="AB56" i="1"/>
  <c r="AD56" i="1" s="1"/>
  <c r="AA56" i="1"/>
  <c r="AC55" i="1"/>
  <c r="AB55" i="1"/>
  <c r="AD55" i="1" s="1"/>
  <c r="AA55" i="1"/>
  <c r="AC54" i="1"/>
  <c r="AB54" i="1"/>
  <c r="AD54" i="1" s="1"/>
  <c r="AA54" i="1"/>
  <c r="AC51" i="1"/>
  <c r="AB51" i="1"/>
  <c r="AD51" i="1" s="1"/>
  <c r="AA51" i="1"/>
  <c r="AC50" i="1"/>
  <c r="AB50" i="1"/>
  <c r="AD50" i="1" s="1"/>
  <c r="AA50" i="1"/>
  <c r="AC49" i="1"/>
  <c r="AB49" i="1"/>
  <c r="AD49" i="1" s="1"/>
  <c r="AA49" i="1"/>
  <c r="AC48" i="1"/>
  <c r="AB48" i="1"/>
  <c r="AD48" i="1" s="1"/>
  <c r="AA48" i="1"/>
  <c r="AC47" i="1"/>
  <c r="AB47" i="1"/>
  <c r="AD47" i="1" s="1"/>
  <c r="AA47" i="1"/>
  <c r="AC46" i="1"/>
  <c r="AB46" i="1"/>
  <c r="AD46" i="1" s="1"/>
  <c r="AA46" i="1"/>
  <c r="AC45" i="1"/>
  <c r="AB45" i="1"/>
  <c r="AD45" i="1" s="1"/>
  <c r="AA45" i="1"/>
  <c r="AC44" i="1"/>
  <c r="AB44" i="1"/>
  <c r="AD44" i="1" s="1"/>
  <c r="AA44" i="1"/>
  <c r="AC43" i="1"/>
  <c r="AB43" i="1"/>
  <c r="AD43" i="1" s="1"/>
  <c r="AA43" i="1"/>
  <c r="AC42" i="1"/>
  <c r="AB42" i="1"/>
  <c r="AD42" i="1" s="1"/>
  <c r="AA42" i="1"/>
  <c r="AC41" i="1"/>
  <c r="AB41" i="1"/>
  <c r="AD41" i="1" s="1"/>
  <c r="AA41" i="1"/>
  <c r="AC40" i="1"/>
  <c r="AB40" i="1"/>
  <c r="AD40" i="1" s="1"/>
  <c r="AA40" i="1"/>
  <c r="AC39" i="1"/>
  <c r="AB39" i="1"/>
  <c r="AD39" i="1" s="1"/>
  <c r="AA39" i="1"/>
  <c r="AC38" i="1"/>
  <c r="AB38" i="1"/>
  <c r="AD38" i="1" s="1"/>
  <c r="AA38" i="1"/>
  <c r="AC37" i="1"/>
  <c r="AB37" i="1"/>
  <c r="AD37" i="1" s="1"/>
  <c r="AA37" i="1"/>
  <c r="AC36" i="1"/>
  <c r="AB36" i="1"/>
  <c r="AD36" i="1" s="1"/>
  <c r="AA36" i="1"/>
  <c r="AC35" i="1"/>
  <c r="AB35" i="1"/>
  <c r="AD35" i="1" s="1"/>
  <c r="AA35" i="1"/>
  <c r="AC34" i="1"/>
  <c r="AB34" i="1"/>
  <c r="AD34" i="1" s="1"/>
  <c r="AA34" i="1"/>
  <c r="AC33" i="1"/>
  <c r="AB33" i="1"/>
  <c r="AD33" i="1" s="1"/>
  <c r="AA33" i="1"/>
  <c r="AC32" i="1"/>
  <c r="AB32" i="1"/>
  <c r="AD32" i="1" s="1"/>
  <c r="AA32" i="1"/>
  <c r="AC31" i="1"/>
  <c r="AB31" i="1"/>
  <c r="AD31" i="1" s="1"/>
  <c r="AA31" i="1"/>
  <c r="AC30" i="1"/>
  <c r="AB30" i="1"/>
  <c r="AD30" i="1" s="1"/>
  <c r="AA30" i="1"/>
  <c r="AC29" i="1"/>
  <c r="AB29" i="1"/>
  <c r="AD29" i="1" s="1"/>
  <c r="AA29" i="1"/>
  <c r="AC28" i="1"/>
  <c r="AB28" i="1"/>
  <c r="AD28" i="1" s="1"/>
  <c r="AA28" i="1"/>
  <c r="AC27" i="1"/>
  <c r="AB27" i="1"/>
  <c r="AD27" i="1" s="1"/>
  <c r="AA27" i="1"/>
  <c r="AC26" i="1"/>
  <c r="AB26" i="1"/>
  <c r="AD26" i="1" s="1"/>
  <c r="AA26" i="1"/>
  <c r="AC25" i="1"/>
  <c r="AB25" i="1"/>
  <c r="AD25" i="1" s="1"/>
  <c r="AA25" i="1"/>
  <c r="AC24" i="1"/>
  <c r="AB24" i="1"/>
  <c r="AD24" i="1" s="1"/>
  <c r="AA24" i="1"/>
  <c r="AC23" i="1"/>
  <c r="AB23" i="1"/>
  <c r="AD23" i="1" s="1"/>
  <c r="AA23" i="1"/>
  <c r="AC22" i="1"/>
  <c r="AB22" i="1"/>
  <c r="AD22" i="1" s="1"/>
  <c r="AA22" i="1"/>
  <c r="AC21" i="1"/>
  <c r="AB21" i="1"/>
  <c r="AD21" i="1" s="1"/>
  <c r="AA21" i="1"/>
  <c r="AC20" i="1"/>
  <c r="AB20" i="1"/>
  <c r="AD20" i="1" s="1"/>
  <c r="AA20" i="1"/>
  <c r="AC19" i="1"/>
  <c r="AB19" i="1"/>
  <c r="AD19" i="1" s="1"/>
  <c r="AA19" i="1"/>
  <c r="AC18" i="1"/>
  <c r="AB18" i="1"/>
  <c r="AD18" i="1" s="1"/>
  <c r="AA18" i="1"/>
  <c r="AC17" i="1"/>
  <c r="AB17" i="1"/>
  <c r="AD17" i="1" s="1"/>
  <c r="AA17" i="1"/>
  <c r="AC16" i="1"/>
  <c r="AB16" i="1"/>
  <c r="AD16" i="1" s="1"/>
  <c r="AA16" i="1"/>
  <c r="AC15" i="1"/>
  <c r="AB15" i="1"/>
  <c r="AD15" i="1" s="1"/>
  <c r="AA15" i="1"/>
  <c r="AC14" i="1"/>
  <c r="AB14" i="1"/>
  <c r="AD14" i="1" s="1"/>
  <c r="AA14" i="1"/>
  <c r="AC13" i="1"/>
  <c r="AB13" i="1"/>
  <c r="AD13" i="1" s="1"/>
  <c r="AA13" i="1"/>
  <c r="AC12" i="1"/>
  <c r="AB12" i="1"/>
  <c r="AD12" i="1" s="1"/>
  <c r="AA12" i="1"/>
  <c r="AC11" i="1"/>
  <c r="AB11" i="1"/>
  <c r="AD11" i="1" s="1"/>
  <c r="AA11" i="1"/>
  <c r="AC10" i="1"/>
  <c r="AB10" i="1"/>
  <c r="AD10" i="1" s="1"/>
  <c r="AA10" i="1"/>
  <c r="AC9" i="1"/>
  <c r="AB9" i="1"/>
  <c r="AD9" i="1" s="1"/>
  <c r="AA9" i="1"/>
  <c r="AC8" i="1"/>
  <c r="AB8" i="1"/>
  <c r="AD8" i="1" s="1"/>
  <c r="AA8" i="1"/>
  <c r="AC7" i="1"/>
  <c r="AB7" i="1"/>
  <c r="AD7" i="1" s="1"/>
  <c r="AA7" i="1"/>
  <c r="AC6" i="1"/>
  <c r="AB6" i="1"/>
  <c r="AD6" i="1" s="1"/>
  <c r="AA6" i="1"/>
  <c r="AC5" i="1"/>
  <c r="AB5" i="1"/>
  <c r="AD5" i="1" s="1"/>
  <c r="AA5" i="1"/>
</calcChain>
</file>

<file path=xl/sharedStrings.xml><?xml version="1.0" encoding="utf-8"?>
<sst xmlns="http://schemas.openxmlformats.org/spreadsheetml/2006/main" count="159" uniqueCount="129">
  <si>
    <t>Sample</t>
  </si>
  <si>
    <t>Latitude</t>
  </si>
  <si>
    <t>Longitude</t>
  </si>
  <si>
    <t>Distance from river mouth (km)</t>
  </si>
  <si>
    <t>Bottom depth (m)</t>
  </si>
  <si>
    <r>
      <t>OC (%)</t>
    </r>
    <r>
      <rPr>
        <vertAlign val="superscript"/>
        <sz val="14"/>
        <color rgb="FF000000"/>
        <rFont val="Century Schoolbook"/>
        <family val="1"/>
        <charset val="1"/>
      </rPr>
      <t>a,b</t>
    </r>
  </si>
  <si>
    <r>
      <t>d</t>
    </r>
    <r>
      <rPr>
        <vertAlign val="superscript"/>
        <sz val="13.95"/>
        <color rgb="FF000000"/>
        <rFont val="Symbol"/>
        <family val="1"/>
        <charset val="2"/>
      </rPr>
      <t>13</t>
    </r>
    <r>
      <rPr>
        <sz val="14"/>
        <color rgb="FF000000"/>
        <rFont val="Century Schoolbook L"/>
        <family val="1"/>
        <charset val="1"/>
      </rPr>
      <t>C</t>
    </r>
    <r>
      <rPr>
        <sz val="14"/>
        <color rgb="FF000000"/>
        <rFont val="Century Schoolbook L"/>
        <family val="1"/>
        <charset val="1"/>
      </rPr>
      <t xml:space="preserve"> (‰)</t>
    </r>
    <r>
      <rPr>
        <vertAlign val="superscript"/>
        <sz val="14"/>
        <color rgb="FF000000"/>
        <rFont val="Century Schoolbook L"/>
        <family val="1"/>
        <charset val="1"/>
      </rPr>
      <t>a</t>
    </r>
  </si>
  <si>
    <r>
      <t>d</t>
    </r>
    <r>
      <rPr>
        <vertAlign val="superscript"/>
        <sz val="13.95"/>
        <color rgb="FF000000"/>
        <rFont val="Symbol"/>
        <family val="1"/>
        <charset val="2"/>
      </rPr>
      <t>15</t>
    </r>
    <r>
      <rPr>
        <sz val="13.95"/>
        <color rgb="FF000000"/>
        <rFont val="Symbol"/>
        <family val="1"/>
        <charset val="2"/>
      </rPr>
      <t>N</t>
    </r>
    <r>
      <rPr>
        <sz val="14"/>
        <color rgb="FF000000"/>
        <rFont val="Century Schoolbook L"/>
        <family val="1"/>
        <charset val="1"/>
      </rPr>
      <t xml:space="preserve"> (‰)</t>
    </r>
    <r>
      <rPr>
        <vertAlign val="superscript"/>
        <sz val="14"/>
        <color rgb="FF000000"/>
        <rFont val="Century Schoolbook L"/>
        <family val="1"/>
        <charset val="1"/>
      </rPr>
      <t>a</t>
    </r>
  </si>
  <si>
    <r>
      <t>BIT</t>
    </r>
    <r>
      <rPr>
        <vertAlign val="superscript"/>
        <sz val="14"/>
        <rFont val="Century Schoolbook"/>
        <family val="1"/>
        <charset val="1"/>
      </rPr>
      <t>c</t>
    </r>
  </si>
  <si>
    <r>
      <t>D6 1</t>
    </r>
    <r>
      <rPr>
        <b/>
        <sz val="14"/>
        <rFont val="Century Schoolbook"/>
        <family val="1"/>
      </rPr>
      <t>f</t>
    </r>
  </si>
  <si>
    <t>1f</t>
  </si>
  <si>
    <t>1f'</t>
  </si>
  <si>
    <t>2f</t>
  </si>
  <si>
    <t>1g</t>
  </si>
  <si>
    <t>1e</t>
  </si>
  <si>
    <t>1d</t>
  </si>
  <si>
    <t>1c</t>
  </si>
  <si>
    <t>1h</t>
  </si>
  <si>
    <t>1i</t>
  </si>
  <si>
    <t>1a</t>
  </si>
  <si>
    <t>2a</t>
  </si>
  <si>
    <t>1b</t>
  </si>
  <si>
    <t>2b</t>
  </si>
  <si>
    <t>1b'</t>
  </si>
  <si>
    <t>2b'</t>
  </si>
  <si>
    <t>total BHPs</t>
  </si>
  <si>
    <t>total non-methyl soil BHPs</t>
  </si>
  <si>
    <r>
      <rPr>
        <i/>
        <sz val="14"/>
        <color rgb="FF000000"/>
        <rFont val="Century Schoolbook"/>
        <family val="1"/>
      </rPr>
      <t>R</t>
    </r>
    <r>
      <rPr>
        <vertAlign val="subscript"/>
        <sz val="14"/>
        <color rgb="FF000000"/>
        <rFont val="Century Schoolbook"/>
        <family val="1"/>
      </rPr>
      <t xml:space="preserve">soil </t>
    </r>
  </si>
  <si>
    <r>
      <rPr>
        <i/>
        <sz val="14"/>
        <color rgb="FF000000"/>
        <rFont val="Century Schoolbook"/>
        <family val="1"/>
      </rPr>
      <t>R'</t>
    </r>
    <r>
      <rPr>
        <vertAlign val="subscript"/>
        <sz val="14"/>
        <color rgb="FF000000"/>
        <rFont val="Century Schoolbook"/>
        <family val="1"/>
      </rPr>
      <t xml:space="preserve">soil </t>
    </r>
  </si>
  <si>
    <t>Buor-Khaya Bay</t>
  </si>
  <si>
    <t>TB-17</t>
  </si>
  <si>
    <t>TB-18</t>
  </si>
  <si>
    <t>TB-19</t>
  </si>
  <si>
    <t>TB-20</t>
  </si>
  <si>
    <t>N/A</t>
  </si>
  <si>
    <t>TB-22</t>
  </si>
  <si>
    <t>TB-23</t>
  </si>
  <si>
    <t>TB-24</t>
  </si>
  <si>
    <t>TB-25</t>
  </si>
  <si>
    <t>TB-26</t>
  </si>
  <si>
    <t>TB-27</t>
  </si>
  <si>
    <t>TB-28</t>
  </si>
  <si>
    <t>TB-30</t>
  </si>
  <si>
    <t>TB-31</t>
  </si>
  <si>
    <t>TB-32</t>
  </si>
  <si>
    <t>TB-33</t>
  </si>
  <si>
    <t>TB-34</t>
  </si>
  <si>
    <t>TB-35</t>
  </si>
  <si>
    <t>TB-36</t>
  </si>
  <si>
    <t>TB-37</t>
  </si>
  <si>
    <t>TB-38</t>
  </si>
  <si>
    <t>TB-39</t>
  </si>
  <si>
    <t>TB-40</t>
  </si>
  <si>
    <t>TB-43</t>
  </si>
  <si>
    <t>TB-44</t>
  </si>
  <si>
    <t>TB-45</t>
  </si>
  <si>
    <t>TB-46</t>
  </si>
  <si>
    <t>TB-47</t>
  </si>
  <si>
    <t>TB-48</t>
  </si>
  <si>
    <t>TB-49</t>
  </si>
  <si>
    <t>TB-50</t>
  </si>
  <si>
    <t>TB-52</t>
  </si>
  <si>
    <t>TB-54</t>
  </si>
  <si>
    <t>TB-55</t>
  </si>
  <si>
    <t>TB-56</t>
  </si>
  <si>
    <t>TB-57</t>
  </si>
  <si>
    <t>TB-59</t>
  </si>
  <si>
    <t>YS-9</t>
  </si>
  <si>
    <t>YS-10</t>
  </si>
  <si>
    <t>YS-11</t>
  </si>
  <si>
    <t>YS-12B</t>
  </si>
  <si>
    <t>YS-13</t>
  </si>
  <si>
    <t>YS-14</t>
  </si>
  <si>
    <t>YS-15</t>
  </si>
  <si>
    <t>YS-16</t>
  </si>
  <si>
    <t>YS-17</t>
  </si>
  <si>
    <t>YS-18</t>
  </si>
  <si>
    <t>YS-19</t>
  </si>
  <si>
    <t>ESAS Offshore</t>
  </si>
  <si>
    <t>YS-4</t>
  </si>
  <si>
    <t>YS-5</t>
  </si>
  <si>
    <t>YS-6</t>
  </si>
  <si>
    <t>YS-28</t>
  </si>
  <si>
    <t>YS-31</t>
  </si>
  <si>
    <t>YS-36</t>
  </si>
  <si>
    <t>YS-37</t>
  </si>
  <si>
    <t>YS-38</t>
  </si>
  <si>
    <t>YS-39</t>
  </si>
  <si>
    <t>YS-40</t>
  </si>
  <si>
    <t>YS-41</t>
  </si>
  <si>
    <t>YS-86</t>
  </si>
  <si>
    <t>YS-88</t>
  </si>
  <si>
    <t>YS-90</t>
  </si>
  <si>
    <t>YS-91</t>
  </si>
  <si>
    <t>YS-93</t>
  </si>
  <si>
    <t>YS-95</t>
  </si>
  <si>
    <t>YS-98</t>
  </si>
  <si>
    <t>YS-99</t>
  </si>
  <si>
    <t>YS-100</t>
  </si>
  <si>
    <t>YS-102</t>
  </si>
  <si>
    <t>YS-104</t>
  </si>
  <si>
    <t>YS-106</t>
  </si>
  <si>
    <t>YS-111</t>
  </si>
  <si>
    <t>YS-112</t>
  </si>
  <si>
    <t>YS-116</t>
  </si>
  <si>
    <t>YS-118</t>
  </si>
  <si>
    <t>YS-120</t>
  </si>
  <si>
    <t>YS-131</t>
  </si>
  <si>
    <t>ESAS Nearshore</t>
  </si>
  <si>
    <t>YS-8</t>
  </si>
  <si>
    <t>YS-26</t>
  </si>
  <si>
    <t>YS-27</t>
  </si>
  <si>
    <t>YS-29</t>
  </si>
  <si>
    <t>YS-30</t>
  </si>
  <si>
    <t>YS-32</t>
  </si>
  <si>
    <t>YS-33</t>
  </si>
  <si>
    <t>YS-34B</t>
  </si>
  <si>
    <t>YS-35</t>
  </si>
  <si>
    <t>Dmitry-Laptev Strait</t>
  </si>
  <si>
    <t>YS-20</t>
  </si>
  <si>
    <t>YS-21</t>
  </si>
  <si>
    <t>YS-22</t>
  </si>
  <si>
    <t>YS-22B</t>
  </si>
  <si>
    <t>YS-23</t>
  </si>
  <si>
    <t>YS-24</t>
  </si>
  <si>
    <t>YS-25</t>
  </si>
  <si>
    <r>
      <t>a</t>
    </r>
    <r>
      <rPr>
        <sz val="14"/>
        <color rgb="FF000000"/>
        <rFont val="Century Schoolbook"/>
        <family val="1"/>
        <charset val="1"/>
      </rPr>
      <t xml:space="preserve"> Data taken from Vonk et al. (2012) </t>
    </r>
  </si>
  <si>
    <r>
      <t>b</t>
    </r>
    <r>
      <rPr>
        <sz val="14"/>
        <color rgb="FF000000"/>
        <rFont val="Century Schoolbook"/>
        <family val="1"/>
        <charset val="1"/>
      </rPr>
      <t xml:space="preserve"> OC = Organic Carbon</t>
    </r>
  </si>
  <si>
    <r>
      <t>c</t>
    </r>
    <r>
      <rPr>
        <sz val="14"/>
        <color rgb="FF000000"/>
        <rFont val="Century Schoolbook"/>
        <family val="1"/>
        <charset val="1"/>
      </rPr>
      <t xml:space="preserve"> BIT = Branched and Isoprenoid Tetraether index (data from Sparkes et al., 2015)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</si>
</sst>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6"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1"/>
    </font>
    <font>
      <sz val="14"/>
      <color rgb="FF000000"/>
      <name val="Calibri"/>
      <family val="2"/>
      <charset val="1"/>
    </font>
    <font>
      <sz val="11"/>
      <name val="Calibri"/>
      <family val="2"/>
      <charset val="1"/>
    </font>
    <font>
      <sz val="11"/>
      <color rgb="FF000000"/>
      <name val="Century Schoolbook"/>
      <family val="1"/>
      <charset val="1"/>
    </font>
    <font>
      <sz val="14"/>
      <color rgb="FF000000"/>
      <name val="Century Schoolbook"/>
      <family val="1"/>
      <charset val="1"/>
    </font>
    <font>
      <sz val="10"/>
      <name val="Arial"/>
      <family val="2"/>
      <charset val="1"/>
    </font>
    <font>
      <sz val="14"/>
      <name val="Century Schoolbook"/>
      <family val="1"/>
      <charset val="1"/>
    </font>
    <font>
      <vertAlign val="superscript"/>
      <sz val="14"/>
      <color rgb="FF000000"/>
      <name val="Century Schoolbook"/>
      <family val="1"/>
      <charset val="1"/>
    </font>
    <font>
      <sz val="14"/>
      <color rgb="FF000000"/>
      <name val="Symbol"/>
      <family val="1"/>
      <charset val="2"/>
    </font>
    <font>
      <vertAlign val="superscript"/>
      <sz val="13.95"/>
      <color rgb="FF000000"/>
      <name val="Symbol"/>
      <family val="1"/>
      <charset val="2"/>
    </font>
    <font>
      <sz val="14"/>
      <color rgb="FF000000"/>
      <name val="Century Schoolbook L"/>
      <family val="1"/>
      <charset val="1"/>
    </font>
    <font>
      <vertAlign val="superscript"/>
      <sz val="14"/>
      <color rgb="FF000000"/>
      <name val="Century Schoolbook L"/>
      <family val="1"/>
      <charset val="1"/>
    </font>
    <font>
      <sz val="13.95"/>
      <color rgb="FF000000"/>
      <name val="Symbol"/>
      <family val="1"/>
      <charset val="2"/>
    </font>
    <font>
      <vertAlign val="superscript"/>
      <sz val="14"/>
      <name val="Century Schoolbook"/>
      <family val="1"/>
      <charset val="1"/>
    </font>
    <font>
      <b/>
      <sz val="14"/>
      <name val="Symbol"/>
      <family val="1"/>
      <charset val="2"/>
    </font>
    <font>
      <b/>
      <sz val="14"/>
      <name val="Century Schoolbook"/>
      <family val="1"/>
    </font>
    <font>
      <sz val="14"/>
      <color rgb="FF000000"/>
      <name val="Century Schoolbook"/>
      <family val="1"/>
    </font>
    <font>
      <i/>
      <sz val="14"/>
      <color rgb="FF000000"/>
      <name val="Century Schoolbook"/>
      <family val="1"/>
    </font>
    <font>
      <vertAlign val="subscript"/>
      <sz val="14"/>
      <color rgb="FF000000"/>
      <name val="Century Schoolbook"/>
      <family val="1"/>
    </font>
    <font>
      <b/>
      <u/>
      <sz val="14"/>
      <color rgb="FFFF0000"/>
      <name val="Century Schoolbook"/>
      <family val="1"/>
    </font>
    <font>
      <sz val="14"/>
      <name val="Symbol"/>
      <family val="1"/>
      <charset val="2"/>
    </font>
    <font>
      <sz val="14"/>
      <color rgb="FFFF0000"/>
      <name val="Century Schoolbook"/>
      <family val="1"/>
    </font>
    <font>
      <i/>
      <sz val="14"/>
      <color rgb="FF000000"/>
      <name val="Century Schoolbook"/>
      <family val="1"/>
      <charset val="1"/>
    </font>
    <font>
      <i/>
      <sz val="14"/>
      <name val="Century Schoolbook"/>
      <family val="1"/>
      <charset val="1"/>
    </font>
    <font>
      <sz val="14"/>
      <name val="Century Schoolbook"/>
      <family val="1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6" fillId="0" borderId="0"/>
  </cellStyleXfs>
  <cellXfs count="84">
    <xf numFmtId="0" fontId="0" fillId="0" borderId="0" xfId="0"/>
    <xf numFmtId="2" fontId="2" fillId="0" borderId="0" xfId="1" applyNumberFormat="1" applyFont="1" applyFill="1" applyBorder="1" applyAlignment="1">
      <alignment horizontal="center" vertical="center"/>
    </xf>
    <xf numFmtId="2" fontId="1" fillId="0" borderId="0" xfId="1" applyNumberFormat="1" applyFont="1" applyFill="1" applyBorder="1" applyAlignment="1">
      <alignment horizontal="left" vertical="center"/>
    </xf>
    <xf numFmtId="2" fontId="1" fillId="0" borderId="0" xfId="1" applyNumberFormat="1" applyFont="1" applyFill="1" applyBorder="1" applyAlignment="1">
      <alignment horizontal="center" vertical="center"/>
    </xf>
    <xf numFmtId="0" fontId="1" fillId="0" borderId="0" xfId="1" applyFont="1" applyFill="1" applyAlignment="1">
      <alignment horizontal="center" vertical="center"/>
    </xf>
    <xf numFmtId="2" fontId="3" fillId="0" borderId="0" xfId="1" applyNumberFormat="1" applyFont="1" applyFill="1" applyBorder="1" applyAlignment="1">
      <alignment horizontal="center" vertical="center"/>
    </xf>
    <xf numFmtId="0" fontId="1" fillId="0" borderId="0" xfId="1" applyFont="1" applyFill="1"/>
    <xf numFmtId="0" fontId="4" fillId="0" borderId="0" xfId="1" applyFont="1" applyFill="1"/>
    <xf numFmtId="0" fontId="1" fillId="0" borderId="0" xfId="1" applyFill="1"/>
    <xf numFmtId="0" fontId="2" fillId="0" borderId="1" xfId="1" applyFont="1" applyFill="1" applyBorder="1" applyAlignment="1">
      <alignment horizontal="center" vertical="center" textRotation="90" wrapText="1"/>
    </xf>
    <xf numFmtId="2" fontId="5" fillId="0" borderId="2" xfId="1" applyNumberFormat="1" applyFont="1" applyFill="1" applyBorder="1" applyAlignment="1">
      <alignment horizontal="center" vertical="center" wrapText="1"/>
    </xf>
    <xf numFmtId="2" fontId="5" fillId="0" borderId="3" xfId="1" applyNumberFormat="1" applyFont="1" applyFill="1" applyBorder="1" applyAlignment="1">
      <alignment horizontal="center" vertical="center" wrapText="1"/>
    </xf>
    <xf numFmtId="0" fontId="5" fillId="0" borderId="3" xfId="1" applyFont="1" applyFill="1" applyBorder="1" applyAlignment="1">
      <alignment horizontal="center" vertical="center" wrapText="1"/>
    </xf>
    <xf numFmtId="2" fontId="7" fillId="0" borderId="3" xfId="2" applyNumberFormat="1" applyFont="1" applyFill="1" applyBorder="1" applyAlignment="1">
      <alignment horizontal="center" vertical="center" wrapText="1"/>
    </xf>
    <xf numFmtId="2" fontId="9" fillId="0" borderId="3" xfId="1" applyNumberFormat="1" applyFont="1" applyFill="1" applyBorder="1" applyAlignment="1">
      <alignment horizontal="center" vertical="center" wrapText="1"/>
    </xf>
    <xf numFmtId="1" fontId="7" fillId="0" borderId="3" xfId="2" applyNumberFormat="1" applyFont="1" applyFill="1" applyBorder="1" applyAlignment="1">
      <alignment horizontal="center" vertical="center" wrapText="1"/>
    </xf>
    <xf numFmtId="0" fontId="15" fillId="0" borderId="3" xfId="1" applyFont="1" applyFill="1" applyBorder="1" applyAlignment="1">
      <alignment horizontal="center" vertical="center" wrapText="1"/>
    </xf>
    <xf numFmtId="0" fontId="16" fillId="0" borderId="3" xfId="1" applyFont="1" applyFill="1" applyBorder="1" applyAlignment="1">
      <alignment horizontal="center" vertical="center" wrapText="1"/>
    </xf>
    <xf numFmtId="0" fontId="17" fillId="0" borderId="3" xfId="1" applyFont="1" applyFill="1" applyBorder="1" applyAlignment="1">
      <alignment horizontal="center" vertical="center"/>
    </xf>
    <xf numFmtId="0" fontId="17" fillId="0" borderId="3" xfId="1" applyFont="1" applyFill="1" applyBorder="1" applyAlignment="1">
      <alignment horizontal="center" vertical="center" wrapText="1"/>
    </xf>
    <xf numFmtId="0" fontId="17" fillId="0" borderId="4" xfId="1" applyFont="1" applyFill="1" applyBorder="1" applyAlignment="1">
      <alignment horizontal="center" vertical="center"/>
    </xf>
    <xf numFmtId="0" fontId="20" fillId="0" borderId="0" xfId="0" applyFont="1" applyBorder="1"/>
    <xf numFmtId="2" fontId="5" fillId="0" borderId="5" xfId="1" applyNumberFormat="1" applyFont="1" applyFill="1" applyBorder="1" applyAlignment="1">
      <alignment horizontal="center" vertical="center" wrapText="1"/>
    </xf>
    <xf numFmtId="2" fontId="5" fillId="0" borderId="0" xfId="1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  <xf numFmtId="2" fontId="7" fillId="0" borderId="0" xfId="2" applyNumberFormat="1" applyFont="1" applyFill="1" applyBorder="1" applyAlignment="1">
      <alignment horizontal="center" vertical="center" wrapText="1"/>
    </xf>
    <xf numFmtId="2" fontId="9" fillId="0" borderId="0" xfId="1" applyNumberFormat="1" applyFont="1" applyFill="1" applyBorder="1" applyAlignment="1">
      <alignment horizontal="center" vertical="center" wrapText="1"/>
    </xf>
    <xf numFmtId="2" fontId="21" fillId="0" borderId="0" xfId="1" applyNumberFormat="1" applyFont="1" applyFill="1" applyBorder="1" applyAlignment="1">
      <alignment horizontal="center" vertical="center" wrapText="1"/>
    </xf>
    <xf numFmtId="1" fontId="7" fillId="0" borderId="0" xfId="2" applyNumberFormat="1" applyFont="1" applyFill="1" applyBorder="1" applyAlignment="1">
      <alignment horizontal="center" vertical="center" wrapText="1"/>
    </xf>
    <xf numFmtId="0" fontId="22" fillId="0" borderId="1" xfId="1" applyFont="1" applyFill="1" applyBorder="1" applyAlignment="1">
      <alignment horizontal="center" vertical="center"/>
    </xf>
    <xf numFmtId="0" fontId="22" fillId="0" borderId="1" xfId="1" applyFont="1" applyFill="1" applyBorder="1" applyAlignment="1">
      <alignment horizontal="center" vertical="center" wrapText="1"/>
    </xf>
    <xf numFmtId="0" fontId="17" fillId="0" borderId="0" xfId="1" applyFont="1" applyFill="1" applyBorder="1" applyAlignment="1">
      <alignment horizontal="center" vertical="center"/>
    </xf>
    <xf numFmtId="0" fontId="17" fillId="0" borderId="0" xfId="1" applyFont="1" applyFill="1" applyBorder="1" applyAlignment="1">
      <alignment horizontal="center" vertical="center" wrapText="1"/>
    </xf>
    <xf numFmtId="0" fontId="17" fillId="0" borderId="6" xfId="1" applyFont="1" applyFill="1" applyBorder="1" applyAlignment="1">
      <alignment horizontal="center" vertical="center"/>
    </xf>
    <xf numFmtId="2" fontId="23" fillId="0" borderId="5" xfId="1" applyNumberFormat="1" applyFont="1" applyFill="1" applyBorder="1" applyAlignment="1">
      <alignment vertical="center"/>
    </xf>
    <xf numFmtId="2" fontId="23" fillId="0" borderId="0" xfId="1" applyNumberFormat="1" applyFont="1" applyFill="1" applyBorder="1" applyAlignment="1">
      <alignment vertical="center"/>
    </xf>
    <xf numFmtId="2" fontId="24" fillId="0" borderId="0" xfId="1" applyNumberFormat="1" applyFont="1" applyFill="1" applyBorder="1" applyAlignment="1">
      <alignment vertical="center"/>
    </xf>
    <xf numFmtId="0" fontId="17" fillId="0" borderId="0" xfId="1" applyFont="1" applyFill="1" applyBorder="1"/>
    <xf numFmtId="2" fontId="23" fillId="0" borderId="6" xfId="1" applyNumberFormat="1" applyFont="1" applyFill="1" applyBorder="1" applyAlignment="1">
      <alignment vertical="center"/>
    </xf>
    <xf numFmtId="2" fontId="5" fillId="0" borderId="5" xfId="1" applyNumberFormat="1" applyFont="1" applyFill="1" applyBorder="1" applyAlignment="1">
      <alignment horizontal="left" vertical="center"/>
    </xf>
    <xf numFmtId="2" fontId="5" fillId="0" borderId="0" xfId="1" applyNumberFormat="1" applyFont="1" applyFill="1" applyBorder="1" applyAlignment="1">
      <alignment horizontal="center" vertical="center"/>
    </xf>
    <xf numFmtId="1" fontId="5" fillId="0" borderId="0" xfId="1" applyNumberFormat="1" applyFont="1" applyFill="1" applyBorder="1" applyAlignment="1">
      <alignment horizontal="center" vertical="center"/>
    </xf>
    <xf numFmtId="164" fontId="5" fillId="0" borderId="0" xfId="1" applyNumberFormat="1" applyFont="1" applyFill="1" applyBorder="1" applyAlignment="1">
      <alignment horizontal="center" vertical="center"/>
    </xf>
    <xf numFmtId="164" fontId="25" fillId="0" borderId="0" xfId="1" applyNumberFormat="1" applyFont="1" applyFill="1" applyBorder="1" applyAlignment="1">
      <alignment horizontal="center"/>
    </xf>
    <xf numFmtId="164" fontId="17" fillId="0" borderId="0" xfId="1" applyNumberFormat="1" applyFont="1" applyFill="1" applyBorder="1" applyAlignment="1">
      <alignment horizontal="center"/>
    </xf>
    <xf numFmtId="1" fontId="17" fillId="0" borderId="0" xfId="1" applyNumberFormat="1" applyFont="1" applyFill="1" applyBorder="1" applyAlignment="1">
      <alignment horizontal="center"/>
    </xf>
    <xf numFmtId="2" fontId="17" fillId="0" borderId="0" xfId="1" applyNumberFormat="1" applyFont="1" applyFill="1" applyBorder="1"/>
    <xf numFmtId="2" fontId="17" fillId="0" borderId="6" xfId="1" applyNumberFormat="1" applyFont="1" applyFill="1" applyBorder="1"/>
    <xf numFmtId="0" fontId="2" fillId="0" borderId="0" xfId="1" applyFont="1" applyFill="1" applyAlignment="1">
      <alignment vertical="center" textRotation="90"/>
    </xf>
    <xf numFmtId="1" fontId="25" fillId="0" borderId="0" xfId="1" applyNumberFormat="1" applyFont="1" applyFill="1" applyBorder="1" applyAlignment="1">
      <alignment horizontal="center" vertical="center"/>
    </xf>
    <xf numFmtId="2" fontId="5" fillId="0" borderId="7" xfId="1" applyNumberFormat="1" applyFont="1" applyFill="1" applyBorder="1" applyAlignment="1">
      <alignment horizontal="left" vertical="center"/>
    </xf>
    <xf numFmtId="2" fontId="5" fillId="0" borderId="8" xfId="1" applyNumberFormat="1" applyFont="1" applyFill="1" applyBorder="1" applyAlignment="1">
      <alignment horizontal="center" vertical="center"/>
    </xf>
    <xf numFmtId="1" fontId="5" fillId="0" borderId="8" xfId="1" applyNumberFormat="1" applyFont="1" applyFill="1" applyBorder="1" applyAlignment="1">
      <alignment horizontal="center" vertical="center"/>
    </xf>
    <xf numFmtId="164" fontId="5" fillId="0" borderId="8" xfId="1" applyNumberFormat="1" applyFont="1" applyFill="1" applyBorder="1" applyAlignment="1">
      <alignment horizontal="center" vertical="center"/>
    </xf>
    <xf numFmtId="0" fontId="25" fillId="0" borderId="8" xfId="1" applyFont="1" applyFill="1" applyBorder="1" applyAlignment="1">
      <alignment horizontal="center"/>
    </xf>
    <xf numFmtId="164" fontId="17" fillId="0" borderId="8" xfId="1" applyNumberFormat="1" applyFont="1" applyFill="1" applyBorder="1" applyAlignment="1">
      <alignment horizontal="center"/>
    </xf>
    <xf numFmtId="1" fontId="17" fillId="0" borderId="8" xfId="1" applyNumberFormat="1" applyFont="1" applyFill="1" applyBorder="1" applyAlignment="1">
      <alignment horizontal="center"/>
    </xf>
    <xf numFmtId="2" fontId="17" fillId="0" borderId="9" xfId="1" applyNumberFormat="1" applyFont="1" applyFill="1" applyBorder="1"/>
    <xf numFmtId="2" fontId="23" fillId="0" borderId="10" xfId="1" applyNumberFormat="1" applyFont="1" applyFill="1" applyBorder="1" applyAlignment="1">
      <alignment vertical="center"/>
    </xf>
    <xf numFmtId="2" fontId="23" fillId="0" borderId="1" xfId="1" applyNumberFormat="1" applyFont="1" applyFill="1" applyBorder="1" applyAlignment="1">
      <alignment vertical="center"/>
    </xf>
    <xf numFmtId="2" fontId="24" fillId="0" borderId="1" xfId="1" applyNumberFormat="1" applyFont="1" applyFill="1" applyBorder="1" applyAlignment="1">
      <alignment vertical="center"/>
    </xf>
    <xf numFmtId="2" fontId="23" fillId="0" borderId="11" xfId="1" applyNumberFormat="1" applyFont="1" applyFill="1" applyBorder="1" applyAlignment="1">
      <alignment vertical="center"/>
    </xf>
    <xf numFmtId="1" fontId="7" fillId="0" borderId="0" xfId="1" applyNumberFormat="1" applyFont="1" applyFill="1" applyBorder="1" applyAlignment="1">
      <alignment horizontal="center" vertical="center"/>
    </xf>
    <xf numFmtId="0" fontId="5" fillId="0" borderId="0" xfId="1" applyFont="1" applyFill="1" applyBorder="1" applyAlignment="1">
      <alignment horizontal="center" vertical="center"/>
    </xf>
    <xf numFmtId="2" fontId="5" fillId="0" borderId="12" xfId="1" applyNumberFormat="1" applyFont="1" applyFill="1" applyBorder="1" applyAlignment="1">
      <alignment horizontal="left" vertical="center"/>
    </xf>
    <xf numFmtId="2" fontId="5" fillId="0" borderId="13" xfId="1" applyNumberFormat="1" applyFont="1" applyFill="1" applyBorder="1" applyAlignment="1">
      <alignment horizontal="center" vertical="center"/>
    </xf>
    <xf numFmtId="1" fontId="5" fillId="0" borderId="13" xfId="1" applyNumberFormat="1" applyFont="1" applyFill="1" applyBorder="1" applyAlignment="1">
      <alignment horizontal="center" vertical="center"/>
    </xf>
    <xf numFmtId="164" fontId="5" fillId="0" borderId="13" xfId="1" applyNumberFormat="1" applyFont="1" applyFill="1" applyBorder="1" applyAlignment="1">
      <alignment horizontal="center" vertical="center"/>
    </xf>
    <xf numFmtId="164" fontId="25" fillId="0" borderId="13" xfId="1" applyNumberFormat="1" applyFont="1" applyFill="1" applyBorder="1" applyAlignment="1">
      <alignment horizontal="center"/>
    </xf>
    <xf numFmtId="164" fontId="17" fillId="0" borderId="13" xfId="1" applyNumberFormat="1" applyFont="1" applyFill="1" applyBorder="1" applyAlignment="1">
      <alignment horizontal="center"/>
    </xf>
    <xf numFmtId="1" fontId="17" fillId="0" borderId="13" xfId="1" applyNumberFormat="1" applyFont="1" applyFill="1" applyBorder="1" applyAlignment="1">
      <alignment horizontal="center"/>
    </xf>
    <xf numFmtId="2" fontId="17" fillId="0" borderId="13" xfId="1" applyNumberFormat="1" applyFont="1" applyFill="1" applyBorder="1"/>
    <xf numFmtId="2" fontId="17" fillId="0" borderId="14" xfId="1" applyNumberFormat="1" applyFont="1" applyFill="1" applyBorder="1"/>
    <xf numFmtId="0" fontId="17" fillId="0" borderId="0" xfId="1" applyFont="1" applyFill="1" applyAlignment="1">
      <alignment horizontal="center"/>
    </xf>
    <xf numFmtId="2" fontId="17" fillId="0" borderId="0" xfId="1" applyNumberFormat="1" applyFont="1" applyFill="1" applyAlignment="1">
      <alignment horizontal="center"/>
    </xf>
    <xf numFmtId="1" fontId="17" fillId="0" borderId="0" xfId="1" applyNumberFormat="1" applyFont="1" applyFill="1" applyAlignment="1">
      <alignment horizontal="center"/>
    </xf>
    <xf numFmtId="0" fontId="17" fillId="0" borderId="0" xfId="1" applyFont="1" applyFill="1"/>
    <xf numFmtId="1" fontId="8" fillId="0" borderId="0" xfId="1" applyNumberFormat="1" applyFont="1" applyFill="1" applyBorder="1" applyAlignment="1">
      <alignment horizontal="left" vertical="center"/>
    </xf>
    <xf numFmtId="1" fontId="17" fillId="0" borderId="0" xfId="1" applyNumberFormat="1" applyFont="1" applyFill="1"/>
    <xf numFmtId="0" fontId="2" fillId="0" borderId="0" xfId="1" applyFont="1" applyFill="1" applyBorder="1" applyAlignment="1">
      <alignment horizontal="center" vertical="center"/>
    </xf>
    <xf numFmtId="0" fontId="1" fillId="0" borderId="0" xfId="1" applyFont="1" applyFill="1" applyBorder="1" applyAlignment="1">
      <alignment horizontal="left" vertical="center"/>
    </xf>
    <xf numFmtId="0" fontId="1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1" fontId="1" fillId="0" borderId="0" xfId="1" applyNumberFormat="1" applyFill="1"/>
  </cellXfs>
  <cellStyles count="3">
    <cellStyle name="Normal" xfId="0" builtinId="0"/>
    <cellStyle name="Normal 3" xfId="1"/>
    <cellStyle name="TableStyleLight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FF"/>
    <pageSetUpPr fitToPage="1"/>
  </sheetPr>
  <dimension ref="A1:AE186"/>
  <sheetViews>
    <sheetView tabSelected="1" zoomScale="50" zoomScaleNormal="50" workbookViewId="0">
      <selection activeCell="AF18" sqref="AF18"/>
    </sheetView>
  </sheetViews>
  <sheetFormatPr defaultRowHeight="18.75"/>
  <cols>
    <col min="1" max="1" width="9.140625" style="79"/>
    <col min="2" max="2" width="12" style="80" customWidth="1"/>
    <col min="3" max="3" width="12.28515625" style="81" customWidth="1"/>
    <col min="4" max="4" width="14" style="81" customWidth="1"/>
    <col min="5" max="5" width="15.140625" style="4" customWidth="1"/>
    <col min="6" max="6" width="11.140625" style="81" customWidth="1"/>
    <col min="7" max="8" width="9.140625" style="81"/>
    <col min="9" max="9" width="16.85546875" style="82" customWidth="1"/>
    <col min="10" max="10" width="9.140625" style="81"/>
    <col min="11" max="11" width="10.7109375" style="6" customWidth="1"/>
    <col min="12" max="15" width="10.7109375" style="7" customWidth="1"/>
    <col min="16" max="26" width="10.7109375" style="8" customWidth="1"/>
    <col min="27" max="27" width="16.5703125" style="8" bestFit="1" customWidth="1"/>
    <col min="28" max="28" width="24.42578125" style="8" bestFit="1" customWidth="1"/>
    <col min="29" max="29" width="9.140625" style="8"/>
    <col min="30" max="30" width="11.28515625" style="8" bestFit="1" customWidth="1"/>
    <col min="31" max="16384" width="9.140625" style="8"/>
  </cols>
  <sheetData>
    <row r="1" spans="1:31" ht="19.5" thickBot="1">
      <c r="A1" s="1"/>
      <c r="B1" s="2"/>
      <c r="C1" s="3"/>
      <c r="D1" s="3"/>
      <c r="F1" s="3"/>
      <c r="G1" s="3"/>
      <c r="H1" s="3"/>
      <c r="I1" s="5"/>
      <c r="J1" s="3"/>
    </row>
    <row r="2" spans="1:31" s="4" customFormat="1" ht="78.75" customHeight="1">
      <c r="A2" s="9"/>
      <c r="B2" s="10" t="s">
        <v>0</v>
      </c>
      <c r="C2" s="11" t="s">
        <v>1</v>
      </c>
      <c r="D2" s="11" t="s">
        <v>2</v>
      </c>
      <c r="E2" s="12" t="s">
        <v>3</v>
      </c>
      <c r="F2" s="13" t="s">
        <v>4</v>
      </c>
      <c r="G2" s="11" t="s">
        <v>5</v>
      </c>
      <c r="H2" s="14" t="s">
        <v>6</v>
      </c>
      <c r="I2" s="14" t="s">
        <v>7</v>
      </c>
      <c r="J2" s="15" t="s">
        <v>8</v>
      </c>
      <c r="K2" s="16" t="s">
        <v>9</v>
      </c>
      <c r="L2" s="17" t="s">
        <v>10</v>
      </c>
      <c r="M2" s="17" t="s">
        <v>11</v>
      </c>
      <c r="N2" s="17" t="s">
        <v>12</v>
      </c>
      <c r="O2" s="17" t="s">
        <v>13</v>
      </c>
      <c r="P2" s="17" t="s">
        <v>14</v>
      </c>
      <c r="Q2" s="17" t="s">
        <v>15</v>
      </c>
      <c r="R2" s="17" t="s">
        <v>16</v>
      </c>
      <c r="S2" s="17" t="s">
        <v>17</v>
      </c>
      <c r="T2" s="17" t="s">
        <v>18</v>
      </c>
      <c r="U2" s="17" t="s">
        <v>19</v>
      </c>
      <c r="V2" s="17" t="s">
        <v>20</v>
      </c>
      <c r="W2" s="17" t="s">
        <v>21</v>
      </c>
      <c r="X2" s="17" t="s">
        <v>22</v>
      </c>
      <c r="Y2" s="17" t="s">
        <v>23</v>
      </c>
      <c r="Z2" s="17" t="s">
        <v>24</v>
      </c>
      <c r="AA2" s="18" t="s">
        <v>25</v>
      </c>
      <c r="AB2" s="19" t="s">
        <v>26</v>
      </c>
      <c r="AC2" s="18" t="s">
        <v>27</v>
      </c>
      <c r="AD2" s="20" t="s">
        <v>28</v>
      </c>
      <c r="AE2" s="21"/>
    </row>
    <row r="3" spans="1:31" s="4" customFormat="1" ht="59.25" customHeight="1">
      <c r="A3" s="9"/>
      <c r="B3" s="22"/>
      <c r="C3" s="23"/>
      <c r="D3" s="23"/>
      <c r="E3" s="24"/>
      <c r="F3" s="25"/>
      <c r="G3" s="23"/>
      <c r="H3" s="26"/>
      <c r="I3" s="27"/>
      <c r="J3" s="28"/>
      <c r="K3" s="29"/>
      <c r="L3" s="29"/>
      <c r="M3" s="29"/>
      <c r="N3" s="29"/>
      <c r="O3" s="29"/>
      <c r="P3" s="29"/>
      <c r="Q3" s="29"/>
      <c r="R3" s="29"/>
      <c r="S3" s="30"/>
      <c r="T3" s="30"/>
      <c r="U3" s="30"/>
      <c r="V3" s="30"/>
      <c r="W3" s="29"/>
      <c r="X3" s="29"/>
      <c r="Y3" s="29"/>
      <c r="Z3" s="29"/>
      <c r="AA3" s="31"/>
      <c r="AB3" s="32"/>
      <c r="AC3" s="31"/>
      <c r="AD3" s="33"/>
    </row>
    <row r="4" spans="1:31" ht="18.75" customHeight="1">
      <c r="A4" s="9"/>
      <c r="B4" s="34" t="s">
        <v>29</v>
      </c>
      <c r="C4" s="35"/>
      <c r="D4" s="35"/>
      <c r="E4" s="35"/>
      <c r="F4" s="35"/>
      <c r="G4" s="35"/>
      <c r="H4" s="35"/>
      <c r="I4" s="36"/>
      <c r="J4" s="35"/>
      <c r="K4" s="35"/>
      <c r="L4" s="35"/>
      <c r="M4" s="35"/>
      <c r="N4" s="35"/>
      <c r="O4" s="35"/>
      <c r="P4" s="35"/>
      <c r="Q4" s="35"/>
      <c r="R4" s="35"/>
      <c r="S4" s="35"/>
      <c r="T4" s="35"/>
      <c r="U4" s="35"/>
      <c r="V4" s="35"/>
      <c r="W4" s="35"/>
      <c r="X4" s="35"/>
      <c r="Y4" s="35"/>
      <c r="Z4" s="35"/>
      <c r="AA4" s="35"/>
      <c r="AB4" s="35"/>
      <c r="AC4" s="37"/>
      <c r="AD4" s="38"/>
    </row>
    <row r="5" spans="1:31" ht="18.75" customHeight="1">
      <c r="A5" s="9"/>
      <c r="B5" s="39" t="s">
        <v>30</v>
      </c>
      <c r="C5" s="40">
        <v>72.290733333333307</v>
      </c>
      <c r="D5" s="40">
        <v>132.92123333333299</v>
      </c>
      <c r="E5" s="41">
        <v>117.80800000000001</v>
      </c>
      <c r="F5" s="41">
        <v>21</v>
      </c>
      <c r="G5" s="40">
        <v>1.5097</v>
      </c>
      <c r="H5" s="42">
        <v>-25.55</v>
      </c>
      <c r="I5" s="43">
        <v>3.3159999999999998</v>
      </c>
      <c r="J5" s="40">
        <v>0.41163915148992902</v>
      </c>
      <c r="K5" s="44">
        <v>4.331112376344767</v>
      </c>
      <c r="L5" s="45">
        <v>117.05099017505101</v>
      </c>
      <c r="M5" s="45">
        <v>11.180722327051715</v>
      </c>
      <c r="N5" s="45">
        <v>10.28151155413099</v>
      </c>
      <c r="O5" s="44">
        <v>2.2898816700667655</v>
      </c>
      <c r="P5" s="45">
        <v>15.621538365681687</v>
      </c>
      <c r="Q5" s="44">
        <v>4.2737769298079158</v>
      </c>
      <c r="R5" s="44">
        <v>1.9755654675878722</v>
      </c>
      <c r="S5" s="44">
        <v>6.7300078380914954</v>
      </c>
      <c r="T5" s="44">
        <v>0.56977575332388686</v>
      </c>
      <c r="U5" s="45">
        <v>62.736551204300909</v>
      </c>
      <c r="V5" s="44">
        <v>2.4166142975356522</v>
      </c>
      <c r="W5" s="45">
        <v>28.12033177148912</v>
      </c>
      <c r="X5" s="44">
        <v>6.4195220251074883</v>
      </c>
      <c r="Y5" s="44">
        <v>7.9527612004410022</v>
      </c>
      <c r="Z5" s="44">
        <v>3.4483723360436098</v>
      </c>
      <c r="AA5" s="45">
        <f t="shared" ref="AA5:AA51" si="0">SUM(K5:Z5)</f>
        <v>285.39903529205588</v>
      </c>
      <c r="AB5" s="45">
        <f t="shared" ref="AB5:AB51" si="1">U5+W5+Y5</f>
        <v>98.809644176231032</v>
      </c>
      <c r="AC5" s="46">
        <f t="shared" ref="AC5:AC51" si="2">(U5+V5+W5+X5+Y5+Z5)/(L5+U5+V5+W5+X5+Y5+Z5)</f>
        <v>0.48694507088438654</v>
      </c>
      <c r="AD5" s="47">
        <f t="shared" ref="AD5:AD51" si="3">AB5/(AB5+L5)</f>
        <v>0.45774740018336363</v>
      </c>
    </row>
    <row r="6" spans="1:31" ht="18">
      <c r="A6" s="9"/>
      <c r="B6" s="39" t="s">
        <v>31</v>
      </c>
      <c r="C6" s="40">
        <v>72.1666666666667</v>
      </c>
      <c r="D6" s="40">
        <v>133</v>
      </c>
      <c r="E6" s="41">
        <v>106.999</v>
      </c>
      <c r="F6" s="41">
        <v>16</v>
      </c>
      <c r="G6" s="40">
        <v>0.8</v>
      </c>
      <c r="H6" s="42">
        <v>-25.8</v>
      </c>
      <c r="I6" s="43">
        <v>2.7</v>
      </c>
      <c r="J6" s="40">
        <v>0.34280417127864699</v>
      </c>
      <c r="K6" s="44">
        <v>3.0069758338474726</v>
      </c>
      <c r="L6" s="45">
        <v>85.245274245583587</v>
      </c>
      <c r="M6" s="45">
        <v>10.052013786539975</v>
      </c>
      <c r="N6" s="44">
        <v>7.5423949438172642</v>
      </c>
      <c r="O6" s="44">
        <v>1.9626976947518364</v>
      </c>
      <c r="P6" s="45">
        <v>10.535436836377436</v>
      </c>
      <c r="Q6" s="44">
        <v>2.9107245031578901</v>
      </c>
      <c r="R6" s="44">
        <v>1.5010211611884605</v>
      </c>
      <c r="S6" s="44">
        <v>4.703409215459355</v>
      </c>
      <c r="T6" s="44">
        <v>1.2489385456961357</v>
      </c>
      <c r="U6" s="45">
        <v>58.57441592608248</v>
      </c>
      <c r="V6" s="44">
        <v>2.192032623624431</v>
      </c>
      <c r="W6" s="45">
        <v>22.256822086512472</v>
      </c>
      <c r="X6" s="44">
        <v>5.2337123131525338</v>
      </c>
      <c r="Y6" s="44">
        <v>6.5684010892708882</v>
      </c>
      <c r="Z6" s="44">
        <v>2.2464146818019524</v>
      </c>
      <c r="AA6" s="45">
        <f t="shared" si="0"/>
        <v>225.78068548686417</v>
      </c>
      <c r="AB6" s="45">
        <f t="shared" si="1"/>
        <v>87.399639101865844</v>
      </c>
      <c r="AC6" s="46">
        <f t="shared" si="2"/>
        <v>0.53243394675677147</v>
      </c>
      <c r="AD6" s="47">
        <f t="shared" si="3"/>
        <v>0.50623929432530279</v>
      </c>
    </row>
    <row r="7" spans="1:31" ht="18">
      <c r="A7" s="9"/>
      <c r="B7" s="39" t="s">
        <v>32</v>
      </c>
      <c r="C7" s="40">
        <v>72.086166666666699</v>
      </c>
      <c r="D7" s="40">
        <v>132.77629999999999</v>
      </c>
      <c r="E7" s="41">
        <v>100.229</v>
      </c>
      <c r="F7" s="41">
        <v>14</v>
      </c>
      <c r="G7" s="40">
        <v>0.46550000000000002</v>
      </c>
      <c r="H7" s="42">
        <v>-26.036000000000001</v>
      </c>
      <c r="I7" s="43">
        <v>3.3159999999999998</v>
      </c>
      <c r="J7" s="40">
        <v>0.48576750265948598</v>
      </c>
      <c r="K7" s="44">
        <v>4.2013532503310422</v>
      </c>
      <c r="L7" s="45">
        <v>98.851460384131101</v>
      </c>
      <c r="M7" s="45">
        <v>14.165655132338939</v>
      </c>
      <c r="N7" s="44">
        <v>6.654441897685258</v>
      </c>
      <c r="O7" s="44">
        <v>1.2059978385095058</v>
      </c>
      <c r="P7" s="45">
        <v>18.157436485902849</v>
      </c>
      <c r="Q7" s="44">
        <v>2.2063739574706736</v>
      </c>
      <c r="R7" s="44">
        <v>0</v>
      </c>
      <c r="S7" s="44">
        <v>2.5158151502011195</v>
      </c>
      <c r="T7" s="44">
        <v>0.53588544132549398</v>
      </c>
      <c r="U7" s="45">
        <v>56.767286683199359</v>
      </c>
      <c r="V7" s="44">
        <v>2.0462031737536073</v>
      </c>
      <c r="W7" s="45">
        <v>25.756490002552056</v>
      </c>
      <c r="X7" s="44">
        <v>5.2106080746415149</v>
      </c>
      <c r="Y7" s="44">
        <v>6.3329030135244979</v>
      </c>
      <c r="Z7" s="44">
        <v>2.2794786244435161</v>
      </c>
      <c r="AA7" s="45">
        <f t="shared" si="0"/>
        <v>246.88738911001053</v>
      </c>
      <c r="AB7" s="45">
        <f t="shared" si="1"/>
        <v>88.856679699275915</v>
      </c>
      <c r="AC7" s="46">
        <f t="shared" si="2"/>
        <v>0.49883775979854472</v>
      </c>
      <c r="AD7" s="47">
        <f t="shared" si="3"/>
        <v>0.47337680539476323</v>
      </c>
    </row>
    <row r="8" spans="1:31" ht="18">
      <c r="A8" s="9"/>
      <c r="B8" s="39" t="s">
        <v>33</v>
      </c>
      <c r="C8" s="40">
        <v>71.926349999999999</v>
      </c>
      <c r="D8" s="40">
        <v>132.61518333333299</v>
      </c>
      <c r="E8" s="41">
        <v>95.623900000000006</v>
      </c>
      <c r="F8" s="41" t="s">
        <v>34</v>
      </c>
      <c r="G8" s="40">
        <v>0.08</v>
      </c>
      <c r="H8" s="41" t="s">
        <v>34</v>
      </c>
      <c r="I8" s="43" t="s">
        <v>34</v>
      </c>
      <c r="J8" s="40">
        <v>0.67875153501098595</v>
      </c>
      <c r="K8" s="44">
        <v>9.2677173874045735</v>
      </c>
      <c r="L8" s="45">
        <v>129.33272609289699</v>
      </c>
      <c r="M8" s="45">
        <v>18.393320486586099</v>
      </c>
      <c r="N8" s="45">
        <v>11.393403901384152</v>
      </c>
      <c r="O8" s="44">
        <v>1.8686037567131886</v>
      </c>
      <c r="P8" s="45">
        <v>11.943308777464745</v>
      </c>
      <c r="Q8" s="44">
        <v>1.4805315966589196</v>
      </c>
      <c r="R8" s="44">
        <v>0</v>
      </c>
      <c r="S8" s="44">
        <v>0</v>
      </c>
      <c r="T8" s="44">
        <v>0</v>
      </c>
      <c r="U8" s="45">
        <v>36.848235283346867</v>
      </c>
      <c r="V8" s="44">
        <v>0</v>
      </c>
      <c r="W8" s="45">
        <v>25.875685969161314</v>
      </c>
      <c r="X8" s="44">
        <v>0</v>
      </c>
      <c r="Y8" s="44">
        <v>4.2024043758129883</v>
      </c>
      <c r="Z8" s="44">
        <v>0</v>
      </c>
      <c r="AA8" s="45">
        <f t="shared" si="0"/>
        <v>250.60593762742985</v>
      </c>
      <c r="AB8" s="45">
        <f t="shared" si="1"/>
        <v>66.926325628321166</v>
      </c>
      <c r="AC8" s="46">
        <f t="shared" si="2"/>
        <v>0.34101013452051426</v>
      </c>
      <c r="AD8" s="47">
        <f t="shared" si="3"/>
        <v>0.34101013452051426</v>
      </c>
    </row>
    <row r="9" spans="1:31" ht="18">
      <c r="A9" s="9"/>
      <c r="B9" s="39" t="s">
        <v>35</v>
      </c>
      <c r="C9" s="40">
        <v>71.875066666666697</v>
      </c>
      <c r="D9" s="40">
        <v>132.11465000000001</v>
      </c>
      <c r="E9" s="41">
        <v>104.511</v>
      </c>
      <c r="F9" s="41">
        <v>15</v>
      </c>
      <c r="G9" s="40">
        <v>0.4</v>
      </c>
      <c r="H9" s="42">
        <v>-25.3</v>
      </c>
      <c r="I9" s="43">
        <v>1.5</v>
      </c>
      <c r="J9" s="40">
        <v>0.44135707683396402</v>
      </c>
      <c r="K9" s="44">
        <v>1.2356335500881634</v>
      </c>
      <c r="L9" s="45">
        <v>29.36718773013633</v>
      </c>
      <c r="M9" s="44">
        <v>2.5719888605456678</v>
      </c>
      <c r="N9" s="44">
        <v>2.9594158970949245</v>
      </c>
      <c r="O9" s="44">
        <v>0</v>
      </c>
      <c r="P9" s="44">
        <v>3.633446522281647</v>
      </c>
      <c r="Q9" s="44">
        <v>0.79482894786618274</v>
      </c>
      <c r="R9" s="44">
        <v>0</v>
      </c>
      <c r="S9" s="44">
        <v>0</v>
      </c>
      <c r="T9" s="44">
        <v>0</v>
      </c>
      <c r="U9" s="45">
        <v>7.4752600621495695</v>
      </c>
      <c r="V9" s="44">
        <v>0</v>
      </c>
      <c r="W9" s="45">
        <v>4.5944123648654784</v>
      </c>
      <c r="X9" s="44">
        <v>0</v>
      </c>
      <c r="Y9" s="44">
        <v>4.5944123648654784</v>
      </c>
      <c r="Z9" s="44">
        <v>0</v>
      </c>
      <c r="AA9" s="45">
        <f t="shared" si="0"/>
        <v>57.226586299893441</v>
      </c>
      <c r="AB9" s="45">
        <f t="shared" si="1"/>
        <v>16.664084791880526</v>
      </c>
      <c r="AC9" s="46">
        <f t="shared" si="2"/>
        <v>0.3620166004298504</v>
      </c>
      <c r="AD9" s="47">
        <f t="shared" si="3"/>
        <v>0.36201660042985034</v>
      </c>
    </row>
    <row r="10" spans="1:31" ht="18">
      <c r="A10" s="9"/>
      <c r="B10" s="39" t="s">
        <v>36</v>
      </c>
      <c r="C10" s="40">
        <v>71.825583333333299</v>
      </c>
      <c r="D10" s="40">
        <v>131.66788333333301</v>
      </c>
      <c r="E10" s="41">
        <v>97.183099999999996</v>
      </c>
      <c r="F10" s="41">
        <v>20</v>
      </c>
      <c r="G10" s="40">
        <v>1.5909</v>
      </c>
      <c r="H10" s="42">
        <v>-25.771999999999998</v>
      </c>
      <c r="I10" s="43">
        <v>3.3159999999999998</v>
      </c>
      <c r="J10" s="40">
        <v>0.489388695776172</v>
      </c>
      <c r="K10" s="44">
        <v>3.7980301883205891</v>
      </c>
      <c r="L10" s="45">
        <v>95.52250245466621</v>
      </c>
      <c r="M10" s="45">
        <v>10.737595038928974</v>
      </c>
      <c r="N10" s="44">
        <v>9.3946281010642707</v>
      </c>
      <c r="O10" s="44">
        <v>2.2496468949187398</v>
      </c>
      <c r="P10" s="45">
        <v>13.516703375854423</v>
      </c>
      <c r="Q10" s="44">
        <v>3.1414706190975918</v>
      </c>
      <c r="R10" s="44">
        <v>1.8869339589142899</v>
      </c>
      <c r="S10" s="44">
        <v>6.1627007925707051</v>
      </c>
      <c r="T10" s="44">
        <v>0.91345309059337487</v>
      </c>
      <c r="U10" s="45">
        <v>71.22808147171412</v>
      </c>
      <c r="V10" s="44">
        <v>2.3512828050127674</v>
      </c>
      <c r="W10" s="45">
        <v>29.749528174570468</v>
      </c>
      <c r="X10" s="44">
        <v>6.6074820437697444</v>
      </c>
      <c r="Y10" s="44">
        <v>9.5524789395037075</v>
      </c>
      <c r="Z10" s="44">
        <v>4.0216852751690197</v>
      </c>
      <c r="AA10" s="45">
        <f t="shared" si="0"/>
        <v>270.83420322466901</v>
      </c>
      <c r="AB10" s="45">
        <f t="shared" si="1"/>
        <v>110.53008858578829</v>
      </c>
      <c r="AC10" s="46">
        <f t="shared" si="2"/>
        <v>0.56388998688573622</v>
      </c>
      <c r="AD10" s="47">
        <f t="shared" si="3"/>
        <v>0.53641688283399369</v>
      </c>
    </row>
    <row r="11" spans="1:31" ht="18">
      <c r="A11" s="9"/>
      <c r="B11" s="39" t="s">
        <v>37</v>
      </c>
      <c r="C11" s="40">
        <v>71.7637</v>
      </c>
      <c r="D11" s="40">
        <v>131.16636666666699</v>
      </c>
      <c r="E11" s="41">
        <v>85.088099999999997</v>
      </c>
      <c r="F11" s="41">
        <v>16</v>
      </c>
      <c r="G11" s="40">
        <v>1.867</v>
      </c>
      <c r="H11" s="42">
        <v>-25.623000000000001</v>
      </c>
      <c r="I11" s="43">
        <v>3.3159999999999998</v>
      </c>
      <c r="J11" s="40">
        <v>0.52914075111125303</v>
      </c>
      <c r="K11" s="44">
        <v>5.1530349346360662</v>
      </c>
      <c r="L11" s="45">
        <v>119.4432475614138</v>
      </c>
      <c r="M11" s="45">
        <v>12.248884672544197</v>
      </c>
      <c r="N11" s="45">
        <v>11.705806494327028</v>
      </c>
      <c r="O11" s="44">
        <v>2.2462273136217594</v>
      </c>
      <c r="P11" s="45">
        <v>20.626733840659195</v>
      </c>
      <c r="Q11" s="44">
        <v>3.4224433247326158</v>
      </c>
      <c r="R11" s="44">
        <v>2.2753935163505465</v>
      </c>
      <c r="S11" s="44">
        <v>8.5155338503129254</v>
      </c>
      <c r="T11" s="44">
        <v>0.90869466226896589</v>
      </c>
      <c r="U11" s="45">
        <v>76.385376893230003</v>
      </c>
      <c r="V11" s="44">
        <v>3.7278107216212</v>
      </c>
      <c r="W11" s="45">
        <v>33.264521495030429</v>
      </c>
      <c r="X11" s="44">
        <v>5.7068310491505025</v>
      </c>
      <c r="Y11" s="45">
        <v>10.160202482205269</v>
      </c>
      <c r="Z11" s="44">
        <v>3.8811299382902358</v>
      </c>
      <c r="AA11" s="45">
        <f t="shared" si="0"/>
        <v>319.6718727503947</v>
      </c>
      <c r="AB11" s="45">
        <f t="shared" si="1"/>
        <v>119.81010087046569</v>
      </c>
      <c r="AC11" s="46">
        <f t="shared" si="2"/>
        <v>0.52708689211586612</v>
      </c>
      <c r="AD11" s="47">
        <f t="shared" si="3"/>
        <v>0.50076666285227844</v>
      </c>
    </row>
    <row r="12" spans="1:31" ht="18">
      <c r="A12" s="9"/>
      <c r="B12" s="39" t="s">
        <v>38</v>
      </c>
      <c r="C12" s="40">
        <v>71.720083333333307</v>
      </c>
      <c r="D12" s="40">
        <v>130.82964999999999</v>
      </c>
      <c r="E12" s="41">
        <v>80.706199999999995</v>
      </c>
      <c r="F12" s="41">
        <v>13</v>
      </c>
      <c r="G12" s="40">
        <v>1.8835999999999999</v>
      </c>
      <c r="H12" s="42">
        <v>-25.791</v>
      </c>
      <c r="I12" s="43">
        <v>3.3159999999999998</v>
      </c>
      <c r="J12" s="40">
        <v>0.54579632410799805</v>
      </c>
      <c r="K12" s="44">
        <v>5.7841690133014811</v>
      </c>
      <c r="L12" s="45">
        <v>104.63267106008523</v>
      </c>
      <c r="M12" s="44">
        <v>6.0264826998175192</v>
      </c>
      <c r="N12" s="44">
        <v>9.8540193435762706</v>
      </c>
      <c r="O12" s="44">
        <v>1.9784676539198207</v>
      </c>
      <c r="P12" s="45">
        <v>21.069398077158986</v>
      </c>
      <c r="Q12" s="44">
        <v>3.6541805919014543</v>
      </c>
      <c r="R12" s="44">
        <v>1.7956409236830715</v>
      </c>
      <c r="S12" s="44">
        <v>7.6382694245126208</v>
      </c>
      <c r="T12" s="44">
        <v>0.89420848010165699</v>
      </c>
      <c r="U12" s="45">
        <v>73.603246344603207</v>
      </c>
      <c r="V12" s="44">
        <v>2.761275269595215</v>
      </c>
      <c r="W12" s="45">
        <v>29.350045663277513</v>
      </c>
      <c r="X12" s="44">
        <v>6.4918587530240961</v>
      </c>
      <c r="Y12" s="44">
        <v>5.8179456428129832</v>
      </c>
      <c r="Z12" s="44">
        <v>2.1014996802638954</v>
      </c>
      <c r="AA12" s="45">
        <f t="shared" si="0"/>
        <v>283.45337862163495</v>
      </c>
      <c r="AB12" s="45">
        <f t="shared" si="1"/>
        <v>108.77123765069371</v>
      </c>
      <c r="AC12" s="46">
        <f t="shared" si="2"/>
        <v>0.53446632134002903</v>
      </c>
      <c r="AD12" s="47">
        <f t="shared" si="3"/>
        <v>0.50969655761136357</v>
      </c>
    </row>
    <row r="13" spans="1:31" ht="18">
      <c r="A13" s="9"/>
      <c r="B13" s="39" t="s">
        <v>39</v>
      </c>
      <c r="C13" s="40">
        <v>71.686233333333305</v>
      </c>
      <c r="D13" s="40">
        <v>130.57900000000001</v>
      </c>
      <c r="E13" s="41">
        <v>77.701400000000007</v>
      </c>
      <c r="F13" s="41">
        <v>12.5</v>
      </c>
      <c r="G13" s="40">
        <v>2.0895000000000001</v>
      </c>
      <c r="H13" s="42">
        <v>-25.792000000000002</v>
      </c>
      <c r="I13" s="43">
        <v>3.3159999999999998</v>
      </c>
      <c r="J13" s="40">
        <v>0.61990621822790704</v>
      </c>
      <c r="K13" s="44">
        <v>1.2566847290590921</v>
      </c>
      <c r="L13" s="45">
        <v>26.548177492098258</v>
      </c>
      <c r="M13" s="44">
        <v>2.672977803321718</v>
      </c>
      <c r="N13" s="44">
        <v>2.8907300542304859</v>
      </c>
      <c r="O13" s="44">
        <v>0</v>
      </c>
      <c r="P13" s="44">
        <v>9.4106458210029267</v>
      </c>
      <c r="Q13" s="44">
        <v>1.2122412765218979</v>
      </c>
      <c r="R13" s="44">
        <v>0</v>
      </c>
      <c r="S13" s="44">
        <v>2.0959453560945613</v>
      </c>
      <c r="T13" s="44">
        <v>0.3964646310821846</v>
      </c>
      <c r="U13" s="45">
        <v>36.633075524502758</v>
      </c>
      <c r="V13" s="44">
        <v>1.3596349078989236</v>
      </c>
      <c r="W13" s="45">
        <v>15.863301241492616</v>
      </c>
      <c r="X13" s="44">
        <v>3.0602992713186459</v>
      </c>
      <c r="Y13" s="44">
        <v>3.752503533755061</v>
      </c>
      <c r="Z13" s="44">
        <v>1.2939500361800398</v>
      </c>
      <c r="AA13" s="45">
        <f t="shared" si="0"/>
        <v>108.44663167855916</v>
      </c>
      <c r="AB13" s="45">
        <f t="shared" si="1"/>
        <v>56.248880299750432</v>
      </c>
      <c r="AC13" s="46">
        <f t="shared" si="2"/>
        <v>0.70005767772842387</v>
      </c>
      <c r="AD13" s="47">
        <f t="shared" si="3"/>
        <v>0.67935844340217721</v>
      </c>
    </row>
    <row r="14" spans="1:31" ht="18">
      <c r="A14" s="9"/>
      <c r="B14" s="39" t="s">
        <v>40</v>
      </c>
      <c r="C14" s="40">
        <v>71.658333333333303</v>
      </c>
      <c r="D14" s="40">
        <v>130.32499999999999</v>
      </c>
      <c r="E14" s="41">
        <v>75.244399999999999</v>
      </c>
      <c r="F14" s="41">
        <v>10.6</v>
      </c>
      <c r="G14" s="40">
        <v>1.9</v>
      </c>
      <c r="H14" s="42">
        <v>-26</v>
      </c>
      <c r="I14" s="43">
        <v>2.2999999999999998</v>
      </c>
      <c r="J14" s="40">
        <v>0.64676674194182104</v>
      </c>
      <c r="K14" s="44">
        <v>6.5481745757167014</v>
      </c>
      <c r="L14" s="45">
        <v>121.4523650459095</v>
      </c>
      <c r="M14" s="45">
        <v>14.271403609516712</v>
      </c>
      <c r="N14" s="45">
        <v>9.9707196757275298</v>
      </c>
      <c r="O14" s="44">
        <v>4.6354535856713968</v>
      </c>
      <c r="P14" s="45">
        <v>15.693137938985185</v>
      </c>
      <c r="Q14" s="44">
        <v>3.8902793488512435</v>
      </c>
      <c r="R14" s="44">
        <v>3.04850317644122</v>
      </c>
      <c r="S14" s="44">
        <v>15.742771468916208</v>
      </c>
      <c r="T14" s="44">
        <v>1.835048525421755</v>
      </c>
      <c r="U14" s="45">
        <v>68.721891043118916</v>
      </c>
      <c r="V14" s="44">
        <v>2.253218534792417</v>
      </c>
      <c r="W14" s="45">
        <v>27.306111988190413</v>
      </c>
      <c r="X14" s="44">
        <v>5.9372189703100116</v>
      </c>
      <c r="Y14" s="44">
        <v>4.463269923382609</v>
      </c>
      <c r="Z14" s="44">
        <v>1.6331472485613077</v>
      </c>
      <c r="AA14" s="45">
        <f t="shared" si="0"/>
        <v>307.40271465951321</v>
      </c>
      <c r="AB14" s="45">
        <f t="shared" si="1"/>
        <v>100.49127295469194</v>
      </c>
      <c r="AC14" s="46">
        <f t="shared" si="2"/>
        <v>0.47597264357488006</v>
      </c>
      <c r="AD14" s="47">
        <f t="shared" si="3"/>
        <v>0.45277834435794739</v>
      </c>
    </row>
    <row r="15" spans="1:31" ht="18">
      <c r="A15" s="9"/>
      <c r="B15" s="39" t="s">
        <v>41</v>
      </c>
      <c r="C15" s="40">
        <v>71.618216666666697</v>
      </c>
      <c r="D15" s="40">
        <v>130.03684999999999</v>
      </c>
      <c r="E15" s="41">
        <v>70.251099999999994</v>
      </c>
      <c r="F15" s="41">
        <v>5.3</v>
      </c>
      <c r="G15" s="40">
        <v>2.1495000000000002</v>
      </c>
      <c r="H15" s="42">
        <v>-26.163</v>
      </c>
      <c r="I15" s="43">
        <v>3.3159999999999998</v>
      </c>
      <c r="J15" s="40">
        <v>0.78192656714123199</v>
      </c>
      <c r="K15" s="44">
        <v>1.6078234970570557</v>
      </c>
      <c r="L15" s="45">
        <v>44.608713708229587</v>
      </c>
      <c r="M15" s="44">
        <v>6.7047453216841326</v>
      </c>
      <c r="N15" s="44">
        <v>4.1868539259590154</v>
      </c>
      <c r="O15" s="44">
        <v>1.6032876156228251</v>
      </c>
      <c r="P15" s="44">
        <v>6.2066669943358921</v>
      </c>
      <c r="Q15" s="44">
        <v>0.79629945452211559</v>
      </c>
      <c r="R15" s="44">
        <v>0.90543016904900875</v>
      </c>
      <c r="S15" s="44">
        <v>5.6342364656997272</v>
      </c>
      <c r="T15" s="44">
        <v>0.54419673713556171</v>
      </c>
      <c r="U15" s="45">
        <v>35.3932203382046</v>
      </c>
      <c r="V15" s="44">
        <v>1.0774476446457746</v>
      </c>
      <c r="W15" s="45">
        <v>12.71287815112569</v>
      </c>
      <c r="X15" s="44">
        <v>1.7922993239469653</v>
      </c>
      <c r="Y15" s="44">
        <v>3.6012855853386019</v>
      </c>
      <c r="Z15" s="44">
        <v>1.15465040480484</v>
      </c>
      <c r="AA15" s="45">
        <f t="shared" si="0"/>
        <v>128.5300353373614</v>
      </c>
      <c r="AB15" s="45">
        <f t="shared" si="1"/>
        <v>51.707384074668894</v>
      </c>
      <c r="AC15" s="46">
        <f t="shared" si="2"/>
        <v>0.55542661376401903</v>
      </c>
      <c r="AD15" s="47">
        <f t="shared" si="3"/>
        <v>0.53685090306731531</v>
      </c>
    </row>
    <row r="16" spans="1:31" ht="18">
      <c r="A16" s="9"/>
      <c r="B16" s="39" t="s">
        <v>42</v>
      </c>
      <c r="C16" s="40">
        <v>71.866666666666703</v>
      </c>
      <c r="D16" s="40">
        <v>129.833333333333</v>
      </c>
      <c r="E16" s="41">
        <v>44.767699999999998</v>
      </c>
      <c r="F16" s="41">
        <v>5</v>
      </c>
      <c r="G16" s="40">
        <v>2.0360999999999998</v>
      </c>
      <c r="H16" s="42">
        <v>-26.029</v>
      </c>
      <c r="I16" s="43">
        <v>3.3159999999999998</v>
      </c>
      <c r="J16" s="40">
        <v>0.87593207881176904</v>
      </c>
      <c r="K16" s="44">
        <v>3.4005395323219387</v>
      </c>
      <c r="L16" s="45">
        <v>74.703757540778767</v>
      </c>
      <c r="M16" s="45">
        <v>10.647261311950487</v>
      </c>
      <c r="N16" s="44">
        <v>6.9262099207154844</v>
      </c>
      <c r="O16" s="44">
        <v>0.59016387758175526</v>
      </c>
      <c r="P16" s="44">
        <v>9.3594041452041843</v>
      </c>
      <c r="Q16" s="44">
        <v>0.97061795759290292</v>
      </c>
      <c r="R16" s="44">
        <v>0</v>
      </c>
      <c r="S16" s="44">
        <v>9.8450859740784704</v>
      </c>
      <c r="T16" s="44">
        <v>0.74217484574430614</v>
      </c>
      <c r="U16" s="45">
        <v>60.346772976214616</v>
      </c>
      <c r="V16" s="44">
        <v>1.6564903224736143</v>
      </c>
      <c r="W16" s="45">
        <v>21.194096432849616</v>
      </c>
      <c r="X16" s="44">
        <v>3.648995492491621</v>
      </c>
      <c r="Y16" s="44">
        <v>6.8889012715263913</v>
      </c>
      <c r="Z16" s="44">
        <v>2.2419382063298579</v>
      </c>
      <c r="AA16" s="45">
        <f t="shared" si="0"/>
        <v>213.162409807854</v>
      </c>
      <c r="AB16" s="45">
        <f t="shared" si="1"/>
        <v>88.429770680590622</v>
      </c>
      <c r="AC16" s="46">
        <f t="shared" si="2"/>
        <v>0.56231930652361728</v>
      </c>
      <c r="AD16" s="47">
        <f t="shared" si="3"/>
        <v>0.54206987150178565</v>
      </c>
    </row>
    <row r="17" spans="1:30" ht="18">
      <c r="A17" s="9"/>
      <c r="B17" s="39" t="s">
        <v>43</v>
      </c>
      <c r="C17" s="40">
        <v>71.862783333333297</v>
      </c>
      <c r="D17" s="40">
        <v>130.32335</v>
      </c>
      <c r="E17" s="41">
        <v>55.959699999999998</v>
      </c>
      <c r="F17" s="41">
        <v>12</v>
      </c>
      <c r="G17" s="40">
        <v>2.2486999999999999</v>
      </c>
      <c r="H17" s="42">
        <v>-25.914999999999999</v>
      </c>
      <c r="I17" s="43">
        <v>3.3159999999999998</v>
      </c>
      <c r="J17" s="40">
        <v>0.63570283719582199</v>
      </c>
      <c r="K17" s="44">
        <v>2.3163468905342035</v>
      </c>
      <c r="L17" s="45">
        <v>45.826438545403249</v>
      </c>
      <c r="M17" s="44">
        <v>5.2719666555289466</v>
      </c>
      <c r="N17" s="44">
        <v>5.2806233274032692</v>
      </c>
      <c r="O17" s="44">
        <v>0.54143927609482367</v>
      </c>
      <c r="P17" s="45">
        <v>11.898469758619546</v>
      </c>
      <c r="Q17" s="44">
        <v>1.8902621927383547</v>
      </c>
      <c r="R17" s="44">
        <v>1.2273089796005621</v>
      </c>
      <c r="S17" s="44">
        <v>7.009976845619553</v>
      </c>
      <c r="T17" s="44">
        <v>0.84402258970918587</v>
      </c>
      <c r="U17" s="45">
        <v>37.325930246148395</v>
      </c>
      <c r="V17" s="44">
        <v>1.4057272406097643</v>
      </c>
      <c r="W17" s="45">
        <v>15.696550293651271</v>
      </c>
      <c r="X17" s="44">
        <v>3.0678925293161901</v>
      </c>
      <c r="Y17" s="44">
        <v>5.3853246564905159</v>
      </c>
      <c r="Z17" s="44">
        <v>2.0215942826046254</v>
      </c>
      <c r="AA17" s="45">
        <f t="shared" si="0"/>
        <v>147.00987431007246</v>
      </c>
      <c r="AB17" s="45">
        <f t="shared" si="1"/>
        <v>58.407805196290184</v>
      </c>
      <c r="AC17" s="46">
        <f t="shared" si="2"/>
        <v>0.58614049541752844</v>
      </c>
      <c r="AD17" s="47">
        <f t="shared" si="3"/>
        <v>0.56035140755693136</v>
      </c>
    </row>
    <row r="18" spans="1:30" ht="18">
      <c r="A18" s="9"/>
      <c r="B18" s="39" t="s">
        <v>44</v>
      </c>
      <c r="C18" s="40">
        <v>71.86215</v>
      </c>
      <c r="D18" s="40">
        <v>131.09293333333301</v>
      </c>
      <c r="E18" s="41">
        <v>75.244399999999999</v>
      </c>
      <c r="F18" s="41">
        <v>12</v>
      </c>
      <c r="G18" s="40">
        <v>1.9</v>
      </c>
      <c r="H18" s="42">
        <v>-25.7</v>
      </c>
      <c r="I18" s="43">
        <v>3</v>
      </c>
      <c r="J18" s="40">
        <v>0.55657864972471804</v>
      </c>
      <c r="K18" s="44">
        <v>5.783153829014279</v>
      </c>
      <c r="L18" s="45">
        <v>118.4125039251438</v>
      </c>
      <c r="M18" s="45">
        <v>11.681680275623926</v>
      </c>
      <c r="N18" s="45">
        <v>10.704204070385121</v>
      </c>
      <c r="O18" s="44">
        <v>3.1738028269944305</v>
      </c>
      <c r="P18" s="45">
        <v>30.79444248529596</v>
      </c>
      <c r="Q18" s="44">
        <v>5.3289286405699894</v>
      </c>
      <c r="R18" s="44">
        <v>3.6130168166366703</v>
      </c>
      <c r="S18" s="44">
        <v>9.1386550091324352</v>
      </c>
      <c r="T18" s="44">
        <v>1.5663526299426114</v>
      </c>
      <c r="U18" s="45">
        <v>71.732500247162307</v>
      </c>
      <c r="V18" s="44">
        <v>3.0472857620803993</v>
      </c>
      <c r="W18" s="45">
        <v>30.513835862591304</v>
      </c>
      <c r="X18" s="44">
        <v>6.2535473755390845</v>
      </c>
      <c r="Y18" s="45">
        <v>10.091129098251358</v>
      </c>
      <c r="Z18" s="44">
        <v>3.9662836878486187</v>
      </c>
      <c r="AA18" s="45">
        <f t="shared" si="0"/>
        <v>325.80132254221229</v>
      </c>
      <c r="AB18" s="45">
        <f t="shared" si="1"/>
        <v>112.33746520800497</v>
      </c>
      <c r="AC18" s="46">
        <f t="shared" si="2"/>
        <v>0.5147368330378902</v>
      </c>
      <c r="AD18" s="47">
        <f t="shared" si="3"/>
        <v>0.4868363173785879</v>
      </c>
    </row>
    <row r="19" spans="1:30" ht="18">
      <c r="A19" s="9"/>
      <c r="B19" s="39" t="s">
        <v>45</v>
      </c>
      <c r="C19" s="40">
        <v>72.091933333333301</v>
      </c>
      <c r="D19" s="40">
        <v>131.087983333333</v>
      </c>
      <c r="E19" s="41">
        <v>65.067400000000006</v>
      </c>
      <c r="F19" s="41">
        <v>14.5</v>
      </c>
      <c r="G19" s="40">
        <v>2.2000000000000002</v>
      </c>
      <c r="H19" s="42">
        <v>-25.8</v>
      </c>
      <c r="I19" s="43">
        <v>3.4</v>
      </c>
      <c r="J19" s="40">
        <v>0.52863200987067605</v>
      </c>
      <c r="K19" s="44">
        <v>4.0617205266572176</v>
      </c>
      <c r="L19" s="45">
        <v>90.474852262954187</v>
      </c>
      <c r="M19" s="44">
        <v>7.3277389152188981</v>
      </c>
      <c r="N19" s="44">
        <v>7.7296938399218407</v>
      </c>
      <c r="O19" s="44">
        <v>1.1075845623791876</v>
      </c>
      <c r="P19" s="45">
        <v>31.662551220560932</v>
      </c>
      <c r="Q19" s="44">
        <v>5.4271141946034431</v>
      </c>
      <c r="R19" s="44">
        <v>1.7454652637478412</v>
      </c>
      <c r="S19" s="45">
        <v>13.450401327597561</v>
      </c>
      <c r="T19" s="44">
        <v>1.6094948395081248</v>
      </c>
      <c r="U19" s="45">
        <v>64.850523476979717</v>
      </c>
      <c r="V19" s="44">
        <v>2.7274330392783135</v>
      </c>
      <c r="W19" s="45">
        <v>28.157027405089323</v>
      </c>
      <c r="X19" s="44">
        <v>5.8141822787745392</v>
      </c>
      <c r="Y19" s="44">
        <v>7.4625671330104462</v>
      </c>
      <c r="Z19" s="44">
        <v>3.0886131487144604</v>
      </c>
      <c r="AA19" s="45">
        <f t="shared" si="0"/>
        <v>276.69696343499595</v>
      </c>
      <c r="AB19" s="45">
        <f t="shared" si="1"/>
        <v>100.47011801507949</v>
      </c>
      <c r="AC19" s="46">
        <f t="shared" si="2"/>
        <v>0.55337646057584722</v>
      </c>
      <c r="AD19" s="47">
        <f t="shared" si="3"/>
        <v>0.52617315799827369</v>
      </c>
    </row>
    <row r="20" spans="1:30" ht="18">
      <c r="A20" s="9"/>
      <c r="B20" s="39" t="s">
        <v>46</v>
      </c>
      <c r="C20" s="40">
        <v>72.286766666666693</v>
      </c>
      <c r="D20" s="40">
        <v>131.088433333333</v>
      </c>
      <c r="E20" s="41">
        <v>62.714799999999997</v>
      </c>
      <c r="F20" s="41">
        <v>16</v>
      </c>
      <c r="G20" s="40">
        <v>1.9</v>
      </c>
      <c r="H20" s="42">
        <v>-25.7</v>
      </c>
      <c r="I20" s="43">
        <v>2.9</v>
      </c>
      <c r="J20" s="40">
        <v>0.40700542222563801</v>
      </c>
      <c r="K20" s="44">
        <v>3.4628439000317144</v>
      </c>
      <c r="L20" s="45">
        <v>88.233815191521785</v>
      </c>
      <c r="M20" s="45">
        <v>10.18909914035755</v>
      </c>
      <c r="N20" s="44">
        <v>7.284834389081678</v>
      </c>
      <c r="O20" s="44">
        <v>1.8052305647871008</v>
      </c>
      <c r="P20" s="45">
        <v>15.098309421648255</v>
      </c>
      <c r="Q20" s="44">
        <v>3.3872262888852478</v>
      </c>
      <c r="R20" s="44">
        <v>1.4852931006798813</v>
      </c>
      <c r="S20" s="44">
        <v>6.8165038008779186</v>
      </c>
      <c r="T20" s="44">
        <v>1.5338515744912027</v>
      </c>
      <c r="U20" s="45">
        <v>66.461590489714624</v>
      </c>
      <c r="V20" s="44">
        <v>2.6296355377208283</v>
      </c>
      <c r="W20" s="45">
        <v>26.782629703826828</v>
      </c>
      <c r="X20" s="44">
        <v>5.8215230046771076</v>
      </c>
      <c r="Y20" s="44">
        <v>6.5554224635545193</v>
      </c>
      <c r="Z20" s="44">
        <v>2.4666197255204323</v>
      </c>
      <c r="AA20" s="45">
        <f t="shared" si="0"/>
        <v>250.01442829737667</v>
      </c>
      <c r="AB20" s="45">
        <f t="shared" si="1"/>
        <v>99.799642657095973</v>
      </c>
      <c r="AC20" s="46">
        <f t="shared" si="2"/>
        <v>0.55650531801753345</v>
      </c>
      <c r="AD20" s="47">
        <f t="shared" si="3"/>
        <v>0.53075470609833075</v>
      </c>
    </row>
    <row r="21" spans="1:30" ht="18">
      <c r="A21" s="9"/>
      <c r="B21" s="39" t="s">
        <v>47</v>
      </c>
      <c r="C21" s="40">
        <v>72.457416666666703</v>
      </c>
      <c r="D21" s="40">
        <v>131.09245000000001</v>
      </c>
      <c r="E21" s="41">
        <v>60.270400000000002</v>
      </c>
      <c r="F21" s="41">
        <v>16.5</v>
      </c>
      <c r="G21" s="40">
        <v>2.2999999999999998</v>
      </c>
      <c r="H21" s="42">
        <v>-26</v>
      </c>
      <c r="I21" s="43">
        <v>2.6</v>
      </c>
      <c r="J21" s="40">
        <v>0.542985931738453</v>
      </c>
      <c r="K21" s="44">
        <v>3.425246650771522</v>
      </c>
      <c r="L21" s="45">
        <v>111.56524457764429</v>
      </c>
      <c r="M21" s="44">
        <v>9.6708146297752364</v>
      </c>
      <c r="N21" s="44">
        <v>9.5840881472827011</v>
      </c>
      <c r="O21" s="44">
        <v>0.93613953108029468</v>
      </c>
      <c r="P21" s="45">
        <v>15.245188292648319</v>
      </c>
      <c r="Q21" s="44">
        <v>2.3486254877719199</v>
      </c>
      <c r="R21" s="44">
        <v>0.68087328773670153</v>
      </c>
      <c r="S21" s="44">
        <v>5.9736364017312367</v>
      </c>
      <c r="T21" s="44">
        <v>1.08452112139792</v>
      </c>
      <c r="U21" s="45">
        <v>58.425725011485099</v>
      </c>
      <c r="V21" s="44">
        <v>2.6124936572030455</v>
      </c>
      <c r="W21" s="45">
        <v>24.650379323790524</v>
      </c>
      <c r="X21" s="44">
        <v>3.4657062389666433</v>
      </c>
      <c r="Y21" s="44">
        <v>7.114206331166427</v>
      </c>
      <c r="Z21" s="44">
        <v>2.809352609647997</v>
      </c>
      <c r="AA21" s="45">
        <f t="shared" si="0"/>
        <v>259.59224130009989</v>
      </c>
      <c r="AB21" s="45">
        <f t="shared" si="1"/>
        <v>90.190310666442059</v>
      </c>
      <c r="AC21" s="46">
        <f t="shared" si="2"/>
        <v>0.47035891290539922</v>
      </c>
      <c r="AD21" s="47">
        <f t="shared" si="3"/>
        <v>0.44702764470266365</v>
      </c>
    </row>
    <row r="22" spans="1:30" ht="18">
      <c r="A22" s="9"/>
      <c r="B22" s="39" t="s">
        <v>48</v>
      </c>
      <c r="C22" s="40">
        <v>72.588366666666701</v>
      </c>
      <c r="D22" s="40">
        <v>131.09536666666699</v>
      </c>
      <c r="E22" s="41">
        <v>58.37</v>
      </c>
      <c r="F22" s="41">
        <v>17</v>
      </c>
      <c r="G22" s="40">
        <v>2.1158000000000001</v>
      </c>
      <c r="H22" s="42">
        <v>-25.878</v>
      </c>
      <c r="I22" s="43">
        <v>2.4969999999999999</v>
      </c>
      <c r="J22" s="40">
        <v>0.394586255788198</v>
      </c>
      <c r="K22" s="44">
        <v>6.5140184222941837</v>
      </c>
      <c r="L22" s="45">
        <v>197.25987189404691</v>
      </c>
      <c r="M22" s="45">
        <v>24.391391444091735</v>
      </c>
      <c r="N22" s="45">
        <v>17.93010209274231</v>
      </c>
      <c r="O22" s="44">
        <v>4.4481688943561037</v>
      </c>
      <c r="P22" s="45">
        <v>32.652895598744671</v>
      </c>
      <c r="Q22" s="44">
        <v>6.0382332402259449</v>
      </c>
      <c r="R22" s="44">
        <v>3.99003557875736</v>
      </c>
      <c r="S22" s="45">
        <v>31.589720890554091</v>
      </c>
      <c r="T22" s="44">
        <v>3.0859074822191626</v>
      </c>
      <c r="U22" s="45">
        <v>125.48468199400295</v>
      </c>
      <c r="V22" s="44">
        <v>4.2383695248038338</v>
      </c>
      <c r="W22" s="45">
        <v>50.254653548212289</v>
      </c>
      <c r="X22" s="44">
        <v>9.4833941380456217</v>
      </c>
      <c r="Y22" s="45">
        <v>12.936036411628143</v>
      </c>
      <c r="Z22" s="44">
        <v>4.6137248439211476</v>
      </c>
      <c r="AA22" s="45">
        <f t="shared" si="0"/>
        <v>534.91120599864644</v>
      </c>
      <c r="AB22" s="45">
        <f t="shared" si="1"/>
        <v>188.67537195384341</v>
      </c>
      <c r="AC22" s="46">
        <f t="shared" si="2"/>
        <v>0.51205997341159581</v>
      </c>
      <c r="AD22" s="47">
        <f t="shared" si="3"/>
        <v>0.48887831562801382</v>
      </c>
    </row>
    <row r="23" spans="1:30" ht="18">
      <c r="A23" s="9"/>
      <c r="B23" s="39" t="s">
        <v>49</v>
      </c>
      <c r="C23" s="40">
        <v>72.707433333333299</v>
      </c>
      <c r="D23" s="40">
        <v>131.08760000000001</v>
      </c>
      <c r="E23" s="41">
        <v>56.627200000000002</v>
      </c>
      <c r="F23" s="41">
        <v>18.5</v>
      </c>
      <c r="G23" s="40">
        <v>2.3877999999999999</v>
      </c>
      <c r="H23" s="42">
        <v>-25.98</v>
      </c>
      <c r="I23" s="43">
        <v>2.589</v>
      </c>
      <c r="J23" s="40">
        <v>0.59778649700021802</v>
      </c>
      <c r="K23" s="44">
        <v>3.922346179511591</v>
      </c>
      <c r="L23" s="45">
        <v>60.80387324671652</v>
      </c>
      <c r="M23" s="44">
        <v>6.9553177311710259</v>
      </c>
      <c r="N23" s="44">
        <v>5.5443920762009711</v>
      </c>
      <c r="O23" s="44">
        <v>0.90658450795652323</v>
      </c>
      <c r="P23" s="44">
        <v>8.4797014966068165</v>
      </c>
      <c r="Q23" s="44">
        <v>1.3065999511215411</v>
      </c>
      <c r="R23" s="44">
        <v>0.8926417981526299</v>
      </c>
      <c r="S23" s="44">
        <v>4.3117710545402002</v>
      </c>
      <c r="T23" s="44">
        <v>0.49704465714424234</v>
      </c>
      <c r="U23" s="45">
        <v>34.351304322160523</v>
      </c>
      <c r="V23" s="44">
        <v>1.1252455483511317</v>
      </c>
      <c r="W23" s="45">
        <v>13.214357115345054</v>
      </c>
      <c r="X23" s="44">
        <v>2.2663998095241653</v>
      </c>
      <c r="Y23" s="44">
        <v>3.9167798901158823</v>
      </c>
      <c r="Z23" s="44">
        <v>1.4936067731978049</v>
      </c>
      <c r="AA23" s="45">
        <f t="shared" si="0"/>
        <v>149.98796615781663</v>
      </c>
      <c r="AB23" s="45">
        <f t="shared" si="1"/>
        <v>51.482441327621459</v>
      </c>
      <c r="AC23" s="46">
        <f t="shared" si="2"/>
        <v>0.48106972573314122</v>
      </c>
      <c r="AD23" s="47">
        <f t="shared" si="3"/>
        <v>0.45849257340740351</v>
      </c>
    </row>
    <row r="24" spans="1:30" ht="18">
      <c r="A24" s="9"/>
      <c r="B24" s="39" t="s">
        <v>50</v>
      </c>
      <c r="C24" s="40">
        <v>72.925299999999993</v>
      </c>
      <c r="D24" s="40">
        <v>130.84243333333299</v>
      </c>
      <c r="E24" s="41">
        <v>58.584200000000003</v>
      </c>
      <c r="F24" s="41">
        <v>20</v>
      </c>
      <c r="G24" s="40">
        <v>2.3458000000000001</v>
      </c>
      <c r="H24" s="42">
        <v>-25.966000000000001</v>
      </c>
      <c r="I24" s="43">
        <v>3.0539999999999998</v>
      </c>
      <c r="J24" s="40">
        <v>0.49438894682801299</v>
      </c>
      <c r="K24" s="44">
        <v>3.7024343711163912</v>
      </c>
      <c r="L24" s="45">
        <v>84.871908119390937</v>
      </c>
      <c r="M24" s="44">
        <v>9.5584444240434756</v>
      </c>
      <c r="N24" s="44">
        <v>6.0285499262225084</v>
      </c>
      <c r="O24" s="44">
        <v>2.786672660846587</v>
      </c>
      <c r="P24" s="45">
        <v>15.12309132479114</v>
      </c>
      <c r="Q24" s="44">
        <v>3.212993122598609</v>
      </c>
      <c r="R24" s="44">
        <v>3.0712603586364229</v>
      </c>
      <c r="S24" s="45">
        <v>12.283333733927137</v>
      </c>
      <c r="T24" s="44">
        <v>1.0384969264446928</v>
      </c>
      <c r="U24" s="45">
        <v>40.41122847255739</v>
      </c>
      <c r="V24" s="44">
        <v>1.2695246385128618</v>
      </c>
      <c r="W24" s="45">
        <v>19.556366406932199</v>
      </c>
      <c r="X24" s="44">
        <v>4.4619730884599109</v>
      </c>
      <c r="Y24" s="44">
        <v>4.6979584786320023</v>
      </c>
      <c r="Z24" s="44">
        <v>1.8433736865371468</v>
      </c>
      <c r="AA24" s="45">
        <f t="shared" si="0"/>
        <v>213.91760973964938</v>
      </c>
      <c r="AB24" s="45">
        <f t="shared" si="1"/>
        <v>64.665553358121585</v>
      </c>
      <c r="AC24" s="46">
        <f t="shared" si="2"/>
        <v>0.45980110817741793</v>
      </c>
      <c r="AD24" s="47">
        <f t="shared" si="3"/>
        <v>0.43243714798412575</v>
      </c>
    </row>
    <row r="25" spans="1:30" ht="20.25" customHeight="1">
      <c r="A25" s="9"/>
      <c r="B25" s="39" t="s">
        <v>51</v>
      </c>
      <c r="C25" s="40">
        <v>72.928133333333307</v>
      </c>
      <c r="D25" s="40">
        <v>130.658183333333</v>
      </c>
      <c r="E25" s="41">
        <v>52.255699999999997</v>
      </c>
      <c r="F25" s="41">
        <v>20</v>
      </c>
      <c r="G25" s="40">
        <v>2.2967</v>
      </c>
      <c r="H25" s="42">
        <v>-25.902000000000001</v>
      </c>
      <c r="I25" s="43">
        <v>2.9390000000000001</v>
      </c>
      <c r="J25" s="40">
        <v>0.53478041283980104</v>
      </c>
      <c r="K25" s="44">
        <v>4.9232383910930739</v>
      </c>
      <c r="L25" s="45">
        <v>148.61464972789361</v>
      </c>
      <c r="M25" s="45">
        <v>14.170718608247753</v>
      </c>
      <c r="N25" s="45">
        <v>10.81640266843932</v>
      </c>
      <c r="O25" s="44">
        <v>5.0915594656125132</v>
      </c>
      <c r="P25" s="45">
        <v>30.493039522656044</v>
      </c>
      <c r="Q25" s="44">
        <v>5.0109191840862248</v>
      </c>
      <c r="R25" s="44">
        <v>6.1988408268835746</v>
      </c>
      <c r="S25" s="45">
        <v>26.309603033839444</v>
      </c>
      <c r="T25" s="44">
        <v>1.2222637913426837</v>
      </c>
      <c r="U25" s="45">
        <v>62.103545081047514</v>
      </c>
      <c r="V25" s="44">
        <v>1.9062135597420511</v>
      </c>
      <c r="W25" s="45">
        <v>29.728355314761718</v>
      </c>
      <c r="X25" s="44">
        <v>4.7344940476642039</v>
      </c>
      <c r="Y25" s="44">
        <v>4.149672712710915</v>
      </c>
      <c r="Z25" s="44">
        <v>1.7393760874778226</v>
      </c>
      <c r="AA25" s="45">
        <f t="shared" si="0"/>
        <v>357.21289202349845</v>
      </c>
      <c r="AB25" s="45">
        <f t="shared" si="1"/>
        <v>95.981573108520138</v>
      </c>
      <c r="AC25" s="46">
        <f t="shared" si="2"/>
        <v>0.41253530116858095</v>
      </c>
      <c r="AD25" s="47">
        <f t="shared" si="3"/>
        <v>0.39240823916039264</v>
      </c>
    </row>
    <row r="26" spans="1:30" ht="18">
      <c r="A26" s="9"/>
      <c r="B26" s="39" t="s">
        <v>52</v>
      </c>
      <c r="C26" s="40">
        <v>72.927000000000007</v>
      </c>
      <c r="D26" s="40">
        <v>130.03016666666699</v>
      </c>
      <c r="E26" s="41">
        <v>35.036299999999997</v>
      </c>
      <c r="F26" s="41">
        <v>6</v>
      </c>
      <c r="G26" s="40">
        <v>1.5026999999999999</v>
      </c>
      <c r="H26" s="42">
        <v>-26.006</v>
      </c>
      <c r="I26" s="43">
        <v>1.548</v>
      </c>
      <c r="J26" s="40">
        <v>0.88492070652857402</v>
      </c>
      <c r="K26" s="44">
        <v>4.8583366567224475</v>
      </c>
      <c r="L26" s="45">
        <v>110.86293132036135</v>
      </c>
      <c r="M26" s="45">
        <v>12.037859342320585</v>
      </c>
      <c r="N26" s="45">
        <v>11.346228203555052</v>
      </c>
      <c r="O26" s="44">
        <v>2.9270711966091567</v>
      </c>
      <c r="P26" s="45">
        <v>17.214167937065305</v>
      </c>
      <c r="Q26" s="44">
        <v>2.6088237804985952</v>
      </c>
      <c r="R26" s="44">
        <v>2.4371949559226969</v>
      </c>
      <c r="S26" s="45">
        <v>14.461541093494651</v>
      </c>
      <c r="T26" s="44">
        <v>0.68909543151423069</v>
      </c>
      <c r="U26" s="45">
        <v>68.809243906366675</v>
      </c>
      <c r="V26" s="44">
        <v>2.9435404256032061</v>
      </c>
      <c r="W26" s="45">
        <v>32.666587772549931</v>
      </c>
      <c r="X26" s="44">
        <v>5.7250516298438301</v>
      </c>
      <c r="Y26" s="44">
        <v>9.3106414123454737</v>
      </c>
      <c r="Z26" s="44">
        <v>3.8308407883654008</v>
      </c>
      <c r="AA26" s="45">
        <f t="shared" si="0"/>
        <v>302.72915585313859</v>
      </c>
      <c r="AB26" s="45">
        <f t="shared" si="1"/>
        <v>110.78647309126208</v>
      </c>
      <c r="AC26" s="46">
        <f t="shared" si="2"/>
        <v>0.52652794427751282</v>
      </c>
      <c r="AD26" s="47">
        <f t="shared" si="3"/>
        <v>0.49982752439759032</v>
      </c>
    </row>
    <row r="27" spans="1:30" ht="18">
      <c r="A27" s="9"/>
      <c r="B27" s="39" t="s">
        <v>53</v>
      </c>
      <c r="C27" s="40">
        <v>72.891466666666702</v>
      </c>
      <c r="D27" s="40">
        <v>131.93115</v>
      </c>
      <c r="E27" s="41">
        <v>90.232299999999995</v>
      </c>
      <c r="F27" s="41">
        <v>21.8</v>
      </c>
      <c r="G27" s="40">
        <v>1.5581</v>
      </c>
      <c r="H27" s="42">
        <v>-25.616</v>
      </c>
      <c r="I27" s="43">
        <v>2.7389999999999999</v>
      </c>
      <c r="J27" s="40">
        <v>0.40416587008436899</v>
      </c>
      <c r="K27" s="44">
        <v>5.7056792543284773</v>
      </c>
      <c r="L27" s="45">
        <v>125.21255446873587</v>
      </c>
      <c r="M27" s="45">
        <v>13.661870068243232</v>
      </c>
      <c r="N27" s="45">
        <v>9.9572040998091929</v>
      </c>
      <c r="O27" s="44">
        <v>2.7258567602828436</v>
      </c>
      <c r="P27" s="45">
        <v>15.159592286571044</v>
      </c>
      <c r="Q27" s="44">
        <v>3.1302917222329487</v>
      </c>
      <c r="R27" s="44">
        <v>1.5675717453844562</v>
      </c>
      <c r="S27" s="44">
        <v>7.6133053918038556</v>
      </c>
      <c r="T27" s="44">
        <v>1.2296896793655747</v>
      </c>
      <c r="U27" s="45">
        <v>42.100712404880639</v>
      </c>
      <c r="V27" s="44">
        <v>1.9297801993380672</v>
      </c>
      <c r="W27" s="45">
        <v>24.848148006962436</v>
      </c>
      <c r="X27" s="44">
        <v>5.3865945772901362</v>
      </c>
      <c r="Y27" s="44">
        <v>4.2220778594096027</v>
      </c>
      <c r="Z27" s="44">
        <v>1.7648474987023928</v>
      </c>
      <c r="AA27" s="45">
        <f t="shared" si="0"/>
        <v>266.21577602334082</v>
      </c>
      <c r="AB27" s="45">
        <f t="shared" si="1"/>
        <v>71.17093827125268</v>
      </c>
      <c r="AC27" s="46">
        <f t="shared" si="2"/>
        <v>0.39058852777032688</v>
      </c>
      <c r="AD27" s="47">
        <f t="shared" si="3"/>
        <v>0.36240794619883299</v>
      </c>
    </row>
    <row r="28" spans="1:30" ht="18">
      <c r="A28" s="9"/>
      <c r="B28" s="39" t="s">
        <v>54</v>
      </c>
      <c r="C28" s="40">
        <v>72.705849999999998</v>
      </c>
      <c r="D28" s="40">
        <v>131.6627</v>
      </c>
      <c r="E28" s="41">
        <v>74.407399999999996</v>
      </c>
      <c r="F28" s="41">
        <v>18.8</v>
      </c>
      <c r="G28" s="40">
        <v>2.0935000000000001</v>
      </c>
      <c r="H28" s="42">
        <v>-25.896999999999998</v>
      </c>
      <c r="I28" s="43">
        <v>3.0110000000000001</v>
      </c>
      <c r="J28" s="40">
        <v>0.44143697700923901</v>
      </c>
      <c r="K28" s="44">
        <v>4.1735729889653541</v>
      </c>
      <c r="L28" s="45">
        <v>90.526969855945779</v>
      </c>
      <c r="M28" s="44">
        <v>4.8925885415669033</v>
      </c>
      <c r="N28" s="44">
        <v>7.984229870650748</v>
      </c>
      <c r="O28" s="44">
        <v>1.9663166093186044</v>
      </c>
      <c r="P28" s="45">
        <v>10.693881514510423</v>
      </c>
      <c r="Q28" s="44">
        <v>1.4607479277831514</v>
      </c>
      <c r="R28" s="44">
        <v>1.3480402678169323</v>
      </c>
      <c r="S28" s="44">
        <v>8.3171764647304212</v>
      </c>
      <c r="T28" s="44">
        <v>0.86413393189185927</v>
      </c>
      <c r="U28" s="45">
        <v>56.461656346341329</v>
      </c>
      <c r="V28" s="44">
        <v>2.5906796294920169</v>
      </c>
      <c r="W28" s="45">
        <v>23.721145980408814</v>
      </c>
      <c r="X28" s="44">
        <v>3.7511699854390228</v>
      </c>
      <c r="Y28" s="44">
        <v>8.6657420854236769</v>
      </c>
      <c r="Z28" s="44">
        <v>3.6436512889767618</v>
      </c>
      <c r="AA28" s="45">
        <f t="shared" si="0"/>
        <v>231.06170328926183</v>
      </c>
      <c r="AB28" s="45">
        <f t="shared" si="1"/>
        <v>88.848544412173808</v>
      </c>
      <c r="AC28" s="46">
        <f t="shared" si="2"/>
        <v>0.52193449230452515</v>
      </c>
      <c r="AD28" s="47">
        <f t="shared" si="3"/>
        <v>0.49532147559096845</v>
      </c>
    </row>
    <row r="29" spans="1:30" ht="18">
      <c r="A29" s="9"/>
      <c r="B29" s="39" t="s">
        <v>55</v>
      </c>
      <c r="C29" s="40">
        <v>72.700116666666702</v>
      </c>
      <c r="D29" s="40">
        <v>130.65581666666699</v>
      </c>
      <c r="E29" s="41">
        <v>42.470399999999998</v>
      </c>
      <c r="F29" s="41">
        <v>15</v>
      </c>
      <c r="G29" s="40">
        <v>2.2372000000000001</v>
      </c>
      <c r="H29" s="42">
        <v>-25.904</v>
      </c>
      <c r="I29" s="43">
        <v>2.597</v>
      </c>
      <c r="J29" s="40">
        <v>0.59568735278560103</v>
      </c>
      <c r="K29" s="44">
        <v>2.6807667803032262</v>
      </c>
      <c r="L29" s="45">
        <v>65.248269220884694</v>
      </c>
      <c r="M29" s="44">
        <v>6.3774200905783536</v>
      </c>
      <c r="N29" s="44">
        <v>5.9653814289442106</v>
      </c>
      <c r="O29" s="44">
        <v>1.4515454070571172</v>
      </c>
      <c r="P29" s="44">
        <v>8.377075668076392</v>
      </c>
      <c r="Q29" s="44">
        <v>1.88207744653009</v>
      </c>
      <c r="R29" s="44">
        <v>1.163462450722186</v>
      </c>
      <c r="S29" s="45">
        <v>10.288134177615207</v>
      </c>
      <c r="T29" s="44">
        <v>1.3381287044090093</v>
      </c>
      <c r="U29" s="45">
        <v>42.325743755187091</v>
      </c>
      <c r="V29" s="44">
        <v>1.7866653785418913</v>
      </c>
      <c r="W29" s="45">
        <v>16.438066574192739</v>
      </c>
      <c r="X29" s="44">
        <v>2.8703411634638099</v>
      </c>
      <c r="Y29" s="44">
        <v>5.6034766039501562</v>
      </c>
      <c r="Z29" s="44">
        <v>1.8208726166637483</v>
      </c>
      <c r="AA29" s="45">
        <f t="shared" si="0"/>
        <v>175.61742746711991</v>
      </c>
      <c r="AB29" s="45">
        <f t="shared" si="1"/>
        <v>64.367286933329979</v>
      </c>
      <c r="AC29" s="46">
        <f t="shared" si="2"/>
        <v>0.52056269965647961</v>
      </c>
      <c r="AD29" s="47">
        <f t="shared" si="3"/>
        <v>0.49660155650411841</v>
      </c>
    </row>
    <row r="30" spans="1:30" ht="18">
      <c r="A30" s="9"/>
      <c r="B30" s="39" t="s">
        <v>56</v>
      </c>
      <c r="C30" s="40">
        <v>72.700866666666698</v>
      </c>
      <c r="D30" s="40">
        <v>130.175266666667</v>
      </c>
      <c r="E30" s="41">
        <v>28.313600000000001</v>
      </c>
      <c r="F30" s="41">
        <v>6</v>
      </c>
      <c r="G30" s="40">
        <v>2.5796999999999999</v>
      </c>
      <c r="H30" s="42">
        <v>-26.463000000000001</v>
      </c>
      <c r="I30" s="43">
        <v>1.367</v>
      </c>
      <c r="J30" s="40">
        <v>0.92108399441401401</v>
      </c>
      <c r="K30" s="44">
        <v>2.5612815967118547</v>
      </c>
      <c r="L30" s="45">
        <v>53.386907765727898</v>
      </c>
      <c r="M30" s="44">
        <v>6.135134508633576</v>
      </c>
      <c r="N30" s="44">
        <v>5.7581157320030369</v>
      </c>
      <c r="O30" s="44">
        <v>0.54391066896785545</v>
      </c>
      <c r="P30" s="45">
        <v>11.033587754303571</v>
      </c>
      <c r="Q30" s="44">
        <v>1.8167046392058424</v>
      </c>
      <c r="R30" s="44">
        <v>0</v>
      </c>
      <c r="S30" s="44">
        <v>5.5777872882081363</v>
      </c>
      <c r="T30" s="44">
        <v>0</v>
      </c>
      <c r="U30" s="45">
        <v>45.821144536935151</v>
      </c>
      <c r="V30" s="44">
        <v>1.9823669031648845</v>
      </c>
      <c r="W30" s="45">
        <v>17.755413614664324</v>
      </c>
      <c r="X30" s="44">
        <v>3.9606258715227902</v>
      </c>
      <c r="Y30" s="44">
        <v>5.135189897672733</v>
      </c>
      <c r="Z30" s="44">
        <v>1.4406710001987408</v>
      </c>
      <c r="AA30" s="45">
        <f t="shared" si="0"/>
        <v>162.9088417779204</v>
      </c>
      <c r="AB30" s="45">
        <f t="shared" si="1"/>
        <v>68.711748049272202</v>
      </c>
      <c r="AC30" s="46">
        <f t="shared" si="2"/>
        <v>0.58768959395520604</v>
      </c>
      <c r="AD30" s="47">
        <f t="shared" si="3"/>
        <v>0.56275597458977766</v>
      </c>
    </row>
    <row r="31" spans="1:30" ht="18">
      <c r="A31" s="9"/>
      <c r="B31" s="39" t="s">
        <v>57</v>
      </c>
      <c r="C31" s="40">
        <v>72.450316666666694</v>
      </c>
      <c r="D31" s="40">
        <v>130.12481666666699</v>
      </c>
      <c r="E31" s="41">
        <v>25.0259</v>
      </c>
      <c r="F31" s="41" t="s">
        <v>34</v>
      </c>
      <c r="G31" s="40">
        <v>2.78</v>
      </c>
      <c r="H31" s="41" t="s">
        <v>34</v>
      </c>
      <c r="I31" s="43" t="s">
        <v>34</v>
      </c>
      <c r="J31" s="40">
        <v>0.947211081022173</v>
      </c>
      <c r="K31" s="44">
        <v>5.3202535714395287</v>
      </c>
      <c r="L31" s="45">
        <v>76.551827237709119</v>
      </c>
      <c r="M31" s="44">
        <v>5.7484096170084706</v>
      </c>
      <c r="N31" s="44">
        <v>8.632325569616409</v>
      </c>
      <c r="O31" s="44">
        <v>0</v>
      </c>
      <c r="P31" s="45">
        <v>29.837251166155937</v>
      </c>
      <c r="Q31" s="44">
        <v>0</v>
      </c>
      <c r="R31" s="44">
        <v>1.9258647671267213</v>
      </c>
      <c r="S31" s="45">
        <v>30.702121189496744</v>
      </c>
      <c r="T31" s="44">
        <v>1.1784703672353922</v>
      </c>
      <c r="U31" s="45">
        <v>89.493655023116219</v>
      </c>
      <c r="V31" s="44">
        <v>2.8357132334483124</v>
      </c>
      <c r="W31" s="45">
        <v>31.538252917942188</v>
      </c>
      <c r="X31" s="44">
        <v>4.3212284304469764</v>
      </c>
      <c r="Y31" s="44">
        <v>7.5834083713451319</v>
      </c>
      <c r="Z31" s="44">
        <v>2.7463285146856835</v>
      </c>
      <c r="AA31" s="45">
        <f t="shared" si="0"/>
        <v>298.41510997677284</v>
      </c>
      <c r="AB31" s="45">
        <f t="shared" si="1"/>
        <v>128.61531631240354</v>
      </c>
      <c r="AC31" s="46">
        <f t="shared" si="2"/>
        <v>0.64406156146480709</v>
      </c>
      <c r="AD31" s="47">
        <f t="shared" si="3"/>
        <v>0.62688066952098931</v>
      </c>
    </row>
    <row r="32" spans="1:30" ht="18">
      <c r="A32" s="9"/>
      <c r="B32" s="39" t="s">
        <v>58</v>
      </c>
      <c r="C32" s="40">
        <v>72.588149999999999</v>
      </c>
      <c r="D32" s="40">
        <v>130.12275</v>
      </c>
      <c r="E32" s="41">
        <v>26.953700000000001</v>
      </c>
      <c r="F32" s="41">
        <v>6.5</v>
      </c>
      <c r="G32" s="40">
        <v>3.8126000000000002</v>
      </c>
      <c r="H32" s="42">
        <v>-26.611000000000001</v>
      </c>
      <c r="I32" s="43">
        <v>2.1930000000000001</v>
      </c>
      <c r="J32" s="40">
        <v>0.94586042630592904</v>
      </c>
      <c r="K32" s="44">
        <v>3.9607617676339961</v>
      </c>
      <c r="L32" s="45">
        <v>111.17266113478921</v>
      </c>
      <c r="M32" s="45">
        <v>16.574975873981288</v>
      </c>
      <c r="N32" s="45">
        <v>10.109870904768538</v>
      </c>
      <c r="O32" s="44">
        <v>2.3787793166559732</v>
      </c>
      <c r="P32" s="45">
        <v>23.233712107409225</v>
      </c>
      <c r="Q32" s="44">
        <v>4.4655885450279786</v>
      </c>
      <c r="R32" s="44">
        <v>4.6939945057391919</v>
      </c>
      <c r="S32" s="45">
        <v>32.343117696361048</v>
      </c>
      <c r="T32" s="44">
        <v>0</v>
      </c>
      <c r="U32" s="45">
        <v>91.944136520815022</v>
      </c>
      <c r="V32" s="44">
        <v>2.8852229334149708</v>
      </c>
      <c r="W32" s="45">
        <v>29.427362501259104</v>
      </c>
      <c r="X32" s="44">
        <v>5.3603141841819291</v>
      </c>
      <c r="Y32" s="44">
        <v>8.8575700041056269</v>
      </c>
      <c r="Z32" s="44">
        <v>2.8081056866961998</v>
      </c>
      <c r="AA32" s="45">
        <f t="shared" si="0"/>
        <v>350.21617368283927</v>
      </c>
      <c r="AB32" s="45">
        <f t="shared" si="1"/>
        <v>130.22906902617976</v>
      </c>
      <c r="AC32" s="46">
        <f t="shared" si="2"/>
        <v>0.55963440259167474</v>
      </c>
      <c r="AD32" s="47">
        <f t="shared" si="3"/>
        <v>0.53947032168883702</v>
      </c>
    </row>
    <row r="33" spans="1:30" ht="18">
      <c r="A33" s="9"/>
      <c r="B33" s="39" t="s">
        <v>59</v>
      </c>
      <c r="C33" s="40">
        <v>72.587833333333293</v>
      </c>
      <c r="D33" s="40">
        <v>130.679466666667</v>
      </c>
      <c r="E33" s="41">
        <v>44.767699999999998</v>
      </c>
      <c r="F33" s="41">
        <v>14</v>
      </c>
      <c r="G33" s="40">
        <v>2.0203000000000002</v>
      </c>
      <c r="H33" s="42">
        <v>-25.783999999999999</v>
      </c>
      <c r="I33" s="43">
        <v>2.5110000000000001</v>
      </c>
      <c r="J33" s="40">
        <v>0.667198954561117</v>
      </c>
      <c r="K33" s="44">
        <v>7.2149854535509554</v>
      </c>
      <c r="L33" s="45">
        <v>143.95520152380362</v>
      </c>
      <c r="M33" s="45">
        <v>14.352446006823927</v>
      </c>
      <c r="N33" s="45">
        <v>14.069515359472081</v>
      </c>
      <c r="O33" s="44">
        <v>3.5426893989548738</v>
      </c>
      <c r="P33" s="45">
        <v>31.035957165743174</v>
      </c>
      <c r="Q33" s="44">
        <v>5.2066242079387326</v>
      </c>
      <c r="R33" s="44">
        <v>4.753367389309668</v>
      </c>
      <c r="S33" s="45">
        <v>24.118323872197116</v>
      </c>
      <c r="T33" s="44">
        <v>1.5695265563683214</v>
      </c>
      <c r="U33" s="45">
        <v>85.473454509593083</v>
      </c>
      <c r="V33" s="44">
        <v>3.175008182500167</v>
      </c>
      <c r="W33" s="45">
        <v>33.013604788289257</v>
      </c>
      <c r="X33" s="44">
        <v>6.5485753036821439</v>
      </c>
      <c r="Y33" s="45">
        <v>11.720638150351569</v>
      </c>
      <c r="Z33" s="44">
        <v>4.1944890782910393</v>
      </c>
      <c r="AA33" s="45">
        <f t="shared" si="0"/>
        <v>393.94440694686978</v>
      </c>
      <c r="AB33" s="45">
        <f t="shared" si="1"/>
        <v>130.20769744823392</v>
      </c>
      <c r="AC33" s="46">
        <f t="shared" si="2"/>
        <v>0.50029604261606353</v>
      </c>
      <c r="AD33" s="47">
        <f t="shared" si="3"/>
        <v>0.47492821945070729</v>
      </c>
    </row>
    <row r="34" spans="1:30" ht="18">
      <c r="A34" s="9"/>
      <c r="B34" s="39" t="s">
        <v>60</v>
      </c>
      <c r="C34" s="40">
        <v>72.586733333333299</v>
      </c>
      <c r="D34" s="40">
        <v>131.661483333333</v>
      </c>
      <c r="E34" s="41">
        <v>76.400800000000004</v>
      </c>
      <c r="F34" s="41">
        <v>18</v>
      </c>
      <c r="G34" s="40">
        <v>1.8157000000000001</v>
      </c>
      <c r="H34" s="42">
        <v>-25.733000000000001</v>
      </c>
      <c r="I34" s="43">
        <v>2.4849999999999999</v>
      </c>
      <c r="J34" s="40">
        <v>0.43119226281589101</v>
      </c>
      <c r="K34" s="44">
        <v>5.6819859614873902</v>
      </c>
      <c r="L34" s="45">
        <v>135.45909733777316</v>
      </c>
      <c r="M34" s="45">
        <v>16.857531486854096</v>
      </c>
      <c r="N34" s="45">
        <v>11.739494513291614</v>
      </c>
      <c r="O34" s="44">
        <v>1.4424909237935828</v>
      </c>
      <c r="P34" s="45">
        <v>19.194130789706026</v>
      </c>
      <c r="Q34" s="44">
        <v>3.1943476143028469</v>
      </c>
      <c r="R34" s="44">
        <v>0.86927377369718839</v>
      </c>
      <c r="S34" s="44">
        <v>8.9721168840392895</v>
      </c>
      <c r="T34" s="44">
        <v>0.93669239781208891</v>
      </c>
      <c r="U34" s="45">
        <v>77.915492802196852</v>
      </c>
      <c r="V34" s="44">
        <v>4.0359222467862663</v>
      </c>
      <c r="W34" s="45">
        <v>32.293411699543725</v>
      </c>
      <c r="X34" s="44">
        <v>4.651029458956959</v>
      </c>
      <c r="Y34" s="45">
        <v>11.690859397771096</v>
      </c>
      <c r="Z34" s="44">
        <v>4.7673808181979132</v>
      </c>
      <c r="AA34" s="45">
        <f t="shared" si="0"/>
        <v>339.70125810621005</v>
      </c>
      <c r="AB34" s="45">
        <f t="shared" si="1"/>
        <v>121.89976389951167</v>
      </c>
      <c r="AC34" s="46">
        <f t="shared" si="2"/>
        <v>0.49980613774229016</v>
      </c>
      <c r="AD34" s="47">
        <f t="shared" si="3"/>
        <v>0.47365675816819885</v>
      </c>
    </row>
    <row r="35" spans="1:30" ht="18">
      <c r="A35" s="9"/>
      <c r="B35" s="39" t="s">
        <v>61</v>
      </c>
      <c r="C35" s="40">
        <v>72.454499999999996</v>
      </c>
      <c r="D35" s="40">
        <v>130.66776666666701</v>
      </c>
      <c r="E35" s="41">
        <v>46.145499999999998</v>
      </c>
      <c r="F35" s="41">
        <v>18</v>
      </c>
      <c r="G35" s="40">
        <v>1.3371999999999999</v>
      </c>
      <c r="H35" s="42">
        <v>-25.77</v>
      </c>
      <c r="I35" s="43">
        <v>3.0710000000000002</v>
      </c>
      <c r="J35" s="40">
        <v>0.64618312894020802</v>
      </c>
      <c r="K35" s="44">
        <v>6.3819970163010291</v>
      </c>
      <c r="L35" s="45">
        <v>103.07468461626344</v>
      </c>
      <c r="M35" s="45">
        <v>12.32614265551439</v>
      </c>
      <c r="N35" s="45">
        <v>10.346976295334811</v>
      </c>
      <c r="O35" s="44">
        <v>1.0100017071915399</v>
      </c>
      <c r="P35" s="45">
        <v>23.691840321085227</v>
      </c>
      <c r="Q35" s="44">
        <v>5.9979758858760519</v>
      </c>
      <c r="R35" s="44">
        <v>1.3606675754739832</v>
      </c>
      <c r="S35" s="45">
        <v>11.596583916938496</v>
      </c>
      <c r="T35" s="44">
        <v>1.3343073367376597</v>
      </c>
      <c r="U35" s="45">
        <v>68.289622505113002</v>
      </c>
      <c r="V35" s="44">
        <v>1.9964727916457168</v>
      </c>
      <c r="W35" s="45">
        <v>28.355559555406028</v>
      </c>
      <c r="X35" s="44">
        <v>5.9265851697402097</v>
      </c>
      <c r="Y35" s="44">
        <v>6.7320386888493564</v>
      </c>
      <c r="Z35" s="44">
        <v>2.9435251908772861</v>
      </c>
      <c r="AA35" s="45">
        <f t="shared" si="0"/>
        <v>291.36498122834826</v>
      </c>
      <c r="AB35" s="45">
        <f t="shared" si="1"/>
        <v>103.37722074936839</v>
      </c>
      <c r="AC35" s="46">
        <f t="shared" si="2"/>
        <v>0.52569758183378967</v>
      </c>
      <c r="AD35" s="47">
        <f t="shared" si="3"/>
        <v>0.5007327036594047</v>
      </c>
    </row>
    <row r="36" spans="1:30" ht="18">
      <c r="A36" s="9"/>
      <c r="B36" s="39" t="s">
        <v>62</v>
      </c>
      <c r="C36" s="40">
        <v>72.283500000000004</v>
      </c>
      <c r="D36" s="40">
        <v>130.59276666666699</v>
      </c>
      <c r="E36" s="41">
        <v>42.470399999999998</v>
      </c>
      <c r="F36" s="41">
        <v>10</v>
      </c>
      <c r="G36" s="40">
        <v>0.876</v>
      </c>
      <c r="H36" s="42">
        <v>-25.667999999999999</v>
      </c>
      <c r="I36" s="43">
        <v>1.597</v>
      </c>
      <c r="J36" s="40">
        <v>0.50585789049734198</v>
      </c>
      <c r="K36" s="45">
        <v>10.373492454730822</v>
      </c>
      <c r="L36" s="45">
        <v>222.40578590724783</v>
      </c>
      <c r="M36" s="45">
        <v>26.777115648012263</v>
      </c>
      <c r="N36" s="45">
        <v>18.277461334938533</v>
      </c>
      <c r="O36" s="44">
        <v>9.0018200836711539</v>
      </c>
      <c r="P36" s="45">
        <v>45.155780943951896</v>
      </c>
      <c r="Q36" s="44">
        <v>8.6772933365486686</v>
      </c>
      <c r="R36" s="44">
        <v>9.4899797859266464</v>
      </c>
      <c r="S36" s="45">
        <v>49.169105123765419</v>
      </c>
      <c r="T36" s="44">
        <v>3.6627032772724215</v>
      </c>
      <c r="U36" s="45">
        <v>99.727577281162311</v>
      </c>
      <c r="V36" s="44">
        <v>2.8801139314058073</v>
      </c>
      <c r="W36" s="45">
        <v>46.325391817653717</v>
      </c>
      <c r="X36" s="44">
        <v>7.9657491211388525</v>
      </c>
      <c r="Y36" s="45">
        <v>13.517890087296324</v>
      </c>
      <c r="Z36" s="44">
        <v>5.1181669690989535</v>
      </c>
      <c r="AA36" s="45">
        <f t="shared" si="0"/>
        <v>578.5254271038217</v>
      </c>
      <c r="AB36" s="45">
        <f t="shared" si="1"/>
        <v>159.57085918611236</v>
      </c>
      <c r="AC36" s="46">
        <f t="shared" si="2"/>
        <v>0.44110818567874932</v>
      </c>
      <c r="AD36" s="47">
        <f t="shared" si="3"/>
        <v>0.41775030289380943</v>
      </c>
    </row>
    <row r="37" spans="1:30" ht="18">
      <c r="A37" s="9"/>
      <c r="B37" s="39" t="s">
        <v>63</v>
      </c>
      <c r="C37" s="40">
        <v>72.285366666666704</v>
      </c>
      <c r="D37" s="40">
        <v>131.71684999999999</v>
      </c>
      <c r="E37" s="41">
        <v>83.302899999999994</v>
      </c>
      <c r="F37" s="41">
        <v>17</v>
      </c>
      <c r="G37" s="40">
        <v>1.9711000000000001</v>
      </c>
      <c r="H37" s="42">
        <v>-25.751000000000001</v>
      </c>
      <c r="I37" s="43">
        <v>3.12</v>
      </c>
      <c r="J37" s="40">
        <v>0.50456308656924698</v>
      </c>
      <c r="K37" s="44">
        <v>4.7125275734348726</v>
      </c>
      <c r="L37" s="45">
        <v>99.582201723404495</v>
      </c>
      <c r="M37" s="45">
        <v>10.434030325214659</v>
      </c>
      <c r="N37" s="44">
        <v>7.9950068633999196</v>
      </c>
      <c r="O37" s="44">
        <v>0.98135422069922285</v>
      </c>
      <c r="P37" s="45">
        <v>13.943730675120744</v>
      </c>
      <c r="Q37" s="44">
        <v>2.8223218317124021</v>
      </c>
      <c r="R37" s="44">
        <v>0.63785548660752611</v>
      </c>
      <c r="S37" s="44">
        <v>6.2771273389456335</v>
      </c>
      <c r="T37" s="44">
        <v>1.1260073544873981</v>
      </c>
      <c r="U37" s="45">
        <v>64.962114474031893</v>
      </c>
      <c r="V37" s="44">
        <v>2.2903646619109352</v>
      </c>
      <c r="W37" s="45">
        <v>27.091622770589385</v>
      </c>
      <c r="X37" s="44">
        <v>5.4379229771116941</v>
      </c>
      <c r="Y37" s="44">
        <v>9.6507933068751193</v>
      </c>
      <c r="Z37" s="44">
        <v>4.227904540089102</v>
      </c>
      <c r="AA37" s="45">
        <f t="shared" si="0"/>
        <v>262.17288612363501</v>
      </c>
      <c r="AB37" s="45">
        <f t="shared" si="1"/>
        <v>101.70453055149639</v>
      </c>
      <c r="AC37" s="46">
        <f t="shared" si="2"/>
        <v>0.53301052319379472</v>
      </c>
      <c r="AD37" s="47">
        <f t="shared" si="3"/>
        <v>0.50527190442237746</v>
      </c>
    </row>
    <row r="38" spans="1:30" ht="18">
      <c r="A38" s="9"/>
      <c r="B38" s="39" t="s">
        <v>64</v>
      </c>
      <c r="C38" s="40">
        <v>72.0986166666667</v>
      </c>
      <c r="D38" s="40">
        <v>131.71848333333301</v>
      </c>
      <c r="E38" s="41">
        <v>85.088099999999997</v>
      </c>
      <c r="F38" s="41">
        <v>15</v>
      </c>
      <c r="G38" s="40">
        <v>1.8031999999999999</v>
      </c>
      <c r="H38" s="42">
        <v>-25.738</v>
      </c>
      <c r="I38" s="43">
        <v>3.1179999999999999</v>
      </c>
      <c r="J38" s="40">
        <v>0.48778525170905201</v>
      </c>
      <c r="K38" s="44">
        <v>2.8355869710101551</v>
      </c>
      <c r="L38" s="45">
        <v>66.80780957352728</v>
      </c>
      <c r="M38" s="44">
        <v>7.1655926731461816</v>
      </c>
      <c r="N38" s="44">
        <v>4.6532520480298754</v>
      </c>
      <c r="O38" s="44">
        <v>2.2610107337066756</v>
      </c>
      <c r="P38" s="45">
        <v>16.202823941859048</v>
      </c>
      <c r="Q38" s="44">
        <v>3.1383891052272657</v>
      </c>
      <c r="R38" s="44">
        <v>2.9324348713592991</v>
      </c>
      <c r="S38" s="44">
        <v>8.9895364899261665</v>
      </c>
      <c r="T38" s="44">
        <v>0.74682833313868169</v>
      </c>
      <c r="U38" s="45">
        <v>42.673253937327956</v>
      </c>
      <c r="V38" s="44">
        <v>1.5942821026077272</v>
      </c>
      <c r="W38" s="45">
        <v>17.699050970697431</v>
      </c>
      <c r="X38" s="44">
        <v>3.6460931998832491</v>
      </c>
      <c r="Y38" s="44">
        <v>5.9247554054082165</v>
      </c>
      <c r="Z38" s="44">
        <v>2.513986300111628</v>
      </c>
      <c r="AA38" s="45">
        <f t="shared" si="0"/>
        <v>189.78468665696684</v>
      </c>
      <c r="AB38" s="45">
        <f t="shared" si="1"/>
        <v>66.297060313433605</v>
      </c>
      <c r="AC38" s="46">
        <f t="shared" si="2"/>
        <v>0.52571223861549199</v>
      </c>
      <c r="AD38" s="47">
        <f t="shared" si="3"/>
        <v>0.49808140280469287</v>
      </c>
    </row>
    <row r="39" spans="1:30" ht="18">
      <c r="A39" s="9"/>
      <c r="B39" s="39" t="s">
        <v>65</v>
      </c>
      <c r="C39" s="40">
        <v>72</v>
      </c>
      <c r="D39" s="40">
        <v>131.77166666666699</v>
      </c>
      <c r="E39" s="41">
        <v>92.019199999999998</v>
      </c>
      <c r="F39" s="41">
        <v>10</v>
      </c>
      <c r="G39" s="40">
        <v>1.8318000000000001</v>
      </c>
      <c r="H39" s="42">
        <v>-25.702000000000002</v>
      </c>
      <c r="I39" s="43">
        <v>3.5529999999999999</v>
      </c>
      <c r="J39" s="40">
        <v>0.44053352566348702</v>
      </c>
      <c r="K39" s="44">
        <v>4.5295011748080292</v>
      </c>
      <c r="L39" s="45">
        <v>87.01840518870776</v>
      </c>
      <c r="M39" s="44">
        <v>7.4759239160276643</v>
      </c>
      <c r="N39" s="44">
        <v>7.7720319593059513</v>
      </c>
      <c r="O39" s="44">
        <v>2.0824122872270383</v>
      </c>
      <c r="P39" s="45">
        <v>28.453116848503395</v>
      </c>
      <c r="Q39" s="44">
        <v>5.1933500654409386</v>
      </c>
      <c r="R39" s="44">
        <v>3.0128944372839146</v>
      </c>
      <c r="S39" s="44">
        <v>8.6570757634242188</v>
      </c>
      <c r="T39" s="44">
        <v>1.0796308883659886</v>
      </c>
      <c r="U39" s="45">
        <v>46.704060763089124</v>
      </c>
      <c r="V39" s="44">
        <v>1.4483154256917556</v>
      </c>
      <c r="W39" s="45">
        <v>21.305307542008791</v>
      </c>
      <c r="X39" s="44">
        <v>4.5218509300966288</v>
      </c>
      <c r="Y39" s="44">
        <v>5.9008146996671753</v>
      </c>
      <c r="Z39" s="44">
        <v>2.381884729960265</v>
      </c>
      <c r="AA39" s="45">
        <f t="shared" si="0"/>
        <v>237.53657661960864</v>
      </c>
      <c r="AB39" s="45">
        <f t="shared" si="1"/>
        <v>73.910183004765102</v>
      </c>
      <c r="AC39" s="46">
        <f t="shared" si="2"/>
        <v>0.48595181611303789</v>
      </c>
      <c r="AD39" s="47">
        <f t="shared" si="3"/>
        <v>0.45927317100370135</v>
      </c>
    </row>
    <row r="40" spans="1:30" ht="18">
      <c r="A40" s="9"/>
      <c r="B40" s="39" t="s">
        <v>66</v>
      </c>
      <c r="C40" s="40">
        <v>72.091583333333304</v>
      </c>
      <c r="D40" s="40">
        <v>130.06299999999999</v>
      </c>
      <c r="E40" s="41">
        <v>30.4453</v>
      </c>
      <c r="F40" s="41">
        <v>11</v>
      </c>
      <c r="G40" s="40">
        <v>1.8695999999999999</v>
      </c>
      <c r="H40" s="42">
        <v>-25.981999999999999</v>
      </c>
      <c r="I40" s="43">
        <v>2.1360000000000001</v>
      </c>
      <c r="J40" s="40">
        <v>0.78478401494112804</v>
      </c>
      <c r="K40" s="44">
        <v>5.2779575631023663</v>
      </c>
      <c r="L40" s="45">
        <v>108.40462125550391</v>
      </c>
      <c r="M40" s="44">
        <v>5.9225402617307257</v>
      </c>
      <c r="N40" s="44">
        <v>6.990397735213846</v>
      </c>
      <c r="O40" s="44">
        <v>0.90642347497568421</v>
      </c>
      <c r="P40" s="45">
        <v>12.986131541468771</v>
      </c>
      <c r="Q40" s="44">
        <v>2.3579253041644566</v>
      </c>
      <c r="R40" s="44">
        <v>1.0246549472283568</v>
      </c>
      <c r="S40" s="45">
        <v>11.029063481420778</v>
      </c>
      <c r="T40" s="44">
        <v>0.86810021570184348</v>
      </c>
      <c r="U40" s="45">
        <v>48.609033257803787</v>
      </c>
      <c r="V40" s="44">
        <v>1.4038198630181062</v>
      </c>
      <c r="W40" s="45">
        <v>22.579837723286122</v>
      </c>
      <c r="X40" s="44">
        <v>3.8826508625703879</v>
      </c>
      <c r="Y40" s="44">
        <v>6.5888652541531476</v>
      </c>
      <c r="Z40" s="44">
        <v>2.4946875799309929</v>
      </c>
      <c r="AA40" s="45">
        <f t="shared" si="0"/>
        <v>241.32671032127328</v>
      </c>
      <c r="AB40" s="45">
        <f t="shared" si="1"/>
        <v>77.777736235243054</v>
      </c>
      <c r="AC40" s="46">
        <f t="shared" si="2"/>
        <v>0.44110818567874943</v>
      </c>
      <c r="AD40" s="47">
        <f t="shared" si="3"/>
        <v>0.41775030289380943</v>
      </c>
    </row>
    <row r="41" spans="1:30" ht="18">
      <c r="A41" s="48"/>
      <c r="B41" s="39" t="s">
        <v>67</v>
      </c>
      <c r="C41" s="40">
        <v>73.366</v>
      </c>
      <c r="D41" s="40">
        <v>129.99700000000001</v>
      </c>
      <c r="E41" s="41">
        <v>55.284100000000002</v>
      </c>
      <c r="F41" s="41">
        <v>23</v>
      </c>
      <c r="G41" s="40">
        <v>1.35</v>
      </c>
      <c r="H41" s="41" t="s">
        <v>34</v>
      </c>
      <c r="I41" s="49" t="s">
        <v>34</v>
      </c>
      <c r="J41" s="40">
        <v>0.41850845644891199</v>
      </c>
      <c r="K41" s="44">
        <v>8.7614026275693906</v>
      </c>
      <c r="L41" s="45">
        <v>162.67376289702358</v>
      </c>
      <c r="M41" s="45">
        <v>17.881986421175704</v>
      </c>
      <c r="N41" s="45">
        <v>11.799658046069608</v>
      </c>
      <c r="O41" s="44">
        <v>1.4256032900144187</v>
      </c>
      <c r="P41" s="45">
        <v>27.940196648543907</v>
      </c>
      <c r="Q41" s="44">
        <v>4.6673718381003502</v>
      </c>
      <c r="R41" s="44">
        <v>0</v>
      </c>
      <c r="S41" s="45">
        <v>11.770508928274015</v>
      </c>
      <c r="T41" s="44">
        <v>2.307593386460864</v>
      </c>
      <c r="U41" s="45">
        <v>119.60290704838505</v>
      </c>
      <c r="V41" s="44">
        <v>5.310819131265994</v>
      </c>
      <c r="W41" s="45">
        <v>47.076895771477012</v>
      </c>
      <c r="X41" s="44">
        <v>7.4289230054902289</v>
      </c>
      <c r="Y41" s="45">
        <v>15.65373513089604</v>
      </c>
      <c r="Z41" s="44">
        <v>7.0403812722585251</v>
      </c>
      <c r="AA41" s="45">
        <f t="shared" si="0"/>
        <v>451.3417454430047</v>
      </c>
      <c r="AB41" s="45">
        <f t="shared" si="1"/>
        <v>182.33353795075811</v>
      </c>
      <c r="AC41" s="46">
        <f t="shared" si="2"/>
        <v>0.55405874194142324</v>
      </c>
      <c r="AD41" s="47">
        <f t="shared" si="3"/>
        <v>0.52849182467360079</v>
      </c>
    </row>
    <row r="42" spans="1:30" ht="18">
      <c r="A42" s="48"/>
      <c r="B42" s="39" t="s">
        <v>68</v>
      </c>
      <c r="C42" s="40">
        <v>73.183999999999997</v>
      </c>
      <c r="D42" s="40">
        <v>129.99600000000001</v>
      </c>
      <c r="E42" s="41">
        <v>40.353099999999998</v>
      </c>
      <c r="F42" s="41">
        <v>20</v>
      </c>
      <c r="G42" s="40">
        <v>1.48</v>
      </c>
      <c r="H42" s="41" t="s">
        <v>34</v>
      </c>
      <c r="I42" s="49" t="s">
        <v>34</v>
      </c>
      <c r="J42" s="40">
        <v>0.47978246767011801</v>
      </c>
      <c r="K42" s="44">
        <v>4.429563906293974</v>
      </c>
      <c r="L42" s="45">
        <v>102.70265482708618</v>
      </c>
      <c r="M42" s="45">
        <v>11.215397911005349</v>
      </c>
      <c r="N42" s="44">
        <v>9.4753003175942734</v>
      </c>
      <c r="O42" s="44">
        <v>3.5679915721627564</v>
      </c>
      <c r="P42" s="45">
        <v>23.156108861018396</v>
      </c>
      <c r="Q42" s="44">
        <v>3.8506289347626366</v>
      </c>
      <c r="R42" s="44">
        <v>4.5065703777751924</v>
      </c>
      <c r="S42" s="45">
        <v>24.840547932454058</v>
      </c>
      <c r="T42" s="44">
        <v>1.2573973113974002</v>
      </c>
      <c r="U42" s="45">
        <v>57.48970252148704</v>
      </c>
      <c r="V42" s="44">
        <v>2.1416624665640374</v>
      </c>
      <c r="W42" s="45">
        <v>22.082626847686448</v>
      </c>
      <c r="X42" s="44">
        <v>4.1587033316050395</v>
      </c>
      <c r="Y42" s="44">
        <v>3.9515238977674318</v>
      </c>
      <c r="Z42" s="44">
        <v>1.5166776793491625</v>
      </c>
      <c r="AA42" s="45">
        <f t="shared" si="0"/>
        <v>280.34305869600945</v>
      </c>
      <c r="AB42" s="45">
        <f t="shared" si="1"/>
        <v>83.523853266940918</v>
      </c>
      <c r="AC42" s="46">
        <f t="shared" si="2"/>
        <v>0.47072369065962527</v>
      </c>
      <c r="AD42" s="47">
        <f t="shared" si="3"/>
        <v>0.44850678951016532</v>
      </c>
    </row>
    <row r="43" spans="1:30" ht="18">
      <c r="A43" s="48"/>
      <c r="B43" s="39" t="s">
        <v>69</v>
      </c>
      <c r="C43" s="40">
        <v>73.019000000000005</v>
      </c>
      <c r="D43" s="40">
        <v>129.989</v>
      </c>
      <c r="E43" s="41">
        <v>32.0488</v>
      </c>
      <c r="F43" s="41">
        <v>11</v>
      </c>
      <c r="G43" s="40">
        <v>1.97</v>
      </c>
      <c r="H43" s="41" t="s">
        <v>34</v>
      </c>
      <c r="I43" s="49" t="s">
        <v>34</v>
      </c>
      <c r="J43" s="40">
        <v>0.70130498659388996</v>
      </c>
      <c r="K43" s="44">
        <v>3.3678828426806349</v>
      </c>
      <c r="L43" s="45">
        <v>56.093542334057908</v>
      </c>
      <c r="M43" s="44">
        <v>6.0332154957570703</v>
      </c>
      <c r="N43" s="44">
        <v>6.53770433317748</v>
      </c>
      <c r="O43" s="44">
        <v>0.82261874472341401</v>
      </c>
      <c r="P43" s="45">
        <v>11.180530145605145</v>
      </c>
      <c r="Q43" s="44">
        <v>1.7249114634739309</v>
      </c>
      <c r="R43" s="44">
        <v>0.82502994203917601</v>
      </c>
      <c r="S43" s="44">
        <v>4.1376809341415566</v>
      </c>
      <c r="T43" s="44">
        <v>0.47040804773228023</v>
      </c>
      <c r="U43" s="45">
        <v>26.696625669843492</v>
      </c>
      <c r="V43" s="44">
        <v>1.0133084824068213</v>
      </c>
      <c r="W43" s="45">
        <v>15.036280033176224</v>
      </c>
      <c r="X43" s="44">
        <v>2.7537901542933945</v>
      </c>
      <c r="Y43" s="44">
        <v>2.651965612319878</v>
      </c>
      <c r="Z43" s="44">
        <v>0.98401377583561978</v>
      </c>
      <c r="AA43" s="45">
        <f t="shared" si="0"/>
        <v>140.32950801126407</v>
      </c>
      <c r="AB43" s="45">
        <f t="shared" si="1"/>
        <v>44.384871315339595</v>
      </c>
      <c r="AC43" s="46">
        <f t="shared" si="2"/>
        <v>0.46694103420133443</v>
      </c>
      <c r="AD43" s="47">
        <f t="shared" si="3"/>
        <v>0.44173539074982932</v>
      </c>
    </row>
    <row r="44" spans="1:30" ht="18">
      <c r="A44" s="48"/>
      <c r="B44" s="39" t="s">
        <v>70</v>
      </c>
      <c r="C44" s="40">
        <v>71.921999999999997</v>
      </c>
      <c r="D44" s="40">
        <v>132.39099999999999</v>
      </c>
      <c r="E44" s="41">
        <v>101.224</v>
      </c>
      <c r="F44" s="41">
        <v>10</v>
      </c>
      <c r="G44" s="40">
        <v>0.129</v>
      </c>
      <c r="H44" s="41" t="s">
        <v>34</v>
      </c>
      <c r="I44" s="49" t="s">
        <v>34</v>
      </c>
      <c r="J44" s="40">
        <v>0.52956331355221298</v>
      </c>
      <c r="K44" s="45">
        <v>39.419042997335936</v>
      </c>
      <c r="L44" s="45">
        <v>312.95110210092355</v>
      </c>
      <c r="M44" s="45">
        <v>90.646337029366521</v>
      </c>
      <c r="N44" s="45">
        <v>57.690181644822204</v>
      </c>
      <c r="O44" s="44">
        <v>0</v>
      </c>
      <c r="P44" s="45">
        <v>52.996200993750321</v>
      </c>
      <c r="Q44" s="44">
        <v>9.5324863529395536</v>
      </c>
      <c r="R44" s="44">
        <v>6.0866825383071959</v>
      </c>
      <c r="S44" s="45">
        <v>15.922202403190438</v>
      </c>
      <c r="T44" s="44">
        <v>0</v>
      </c>
      <c r="U44" s="45">
        <v>136.58791806598546</v>
      </c>
      <c r="V44" s="44">
        <v>0</v>
      </c>
      <c r="W44" s="45">
        <v>69.176522429622409</v>
      </c>
      <c r="X44" s="45">
        <v>15.714157335592931</v>
      </c>
      <c r="Y44" s="45">
        <v>12.270218745473823</v>
      </c>
      <c r="Z44" s="44">
        <v>5.4641027541652107</v>
      </c>
      <c r="AA44" s="45">
        <f t="shared" si="0"/>
        <v>824.45715539147568</v>
      </c>
      <c r="AB44" s="45">
        <f t="shared" si="1"/>
        <v>218.03465924108167</v>
      </c>
      <c r="AC44" s="46">
        <f t="shared" si="2"/>
        <v>0.43322800842865461</v>
      </c>
      <c r="AD44" s="47">
        <f t="shared" si="3"/>
        <v>0.41062242175764613</v>
      </c>
    </row>
    <row r="45" spans="1:30" ht="18">
      <c r="A45" s="48"/>
      <c r="B45" s="39" t="s">
        <v>71</v>
      </c>
      <c r="C45" s="40">
        <v>71.968000000000004</v>
      </c>
      <c r="D45" s="40">
        <v>131.70099999999999</v>
      </c>
      <c r="E45" s="41">
        <v>90.232299999999995</v>
      </c>
      <c r="F45" s="41">
        <v>19</v>
      </c>
      <c r="G45" s="40">
        <v>1.89</v>
      </c>
      <c r="H45" s="42">
        <v>-25.9</v>
      </c>
      <c r="I45" s="49" t="s">
        <v>34</v>
      </c>
      <c r="J45" s="40">
        <v>0.47565437841827501</v>
      </c>
      <c r="K45" s="44">
        <v>4.9512045762460373</v>
      </c>
      <c r="L45" s="45">
        <v>112.00270931363441</v>
      </c>
      <c r="M45" s="45">
        <v>10.852267094330879</v>
      </c>
      <c r="N45" s="44">
        <v>8.4713570820462678</v>
      </c>
      <c r="O45" s="44">
        <v>1.7385462531768883</v>
      </c>
      <c r="P45" s="45">
        <v>31.659718959082266</v>
      </c>
      <c r="Q45" s="44">
        <v>5.1329325818678324</v>
      </c>
      <c r="R45" s="44">
        <v>3.1915670585228457</v>
      </c>
      <c r="S45" s="45">
        <v>18.786346805446446</v>
      </c>
      <c r="T45" s="44">
        <v>1.5973453606236228</v>
      </c>
      <c r="U45" s="45">
        <v>77.198424714909748</v>
      </c>
      <c r="V45" s="44">
        <v>2.5774285256133438</v>
      </c>
      <c r="W45" s="45">
        <v>32.99933650635235</v>
      </c>
      <c r="X45" s="44">
        <v>6.940847281308332</v>
      </c>
      <c r="Y45" s="44">
        <v>8.3002098764588244</v>
      </c>
      <c r="Z45" s="44">
        <v>3.1255233256190182</v>
      </c>
      <c r="AA45" s="45">
        <f t="shared" si="0"/>
        <v>329.52576531523914</v>
      </c>
      <c r="AB45" s="45">
        <f t="shared" si="1"/>
        <v>118.49797109772092</v>
      </c>
      <c r="AC45" s="46">
        <f t="shared" si="2"/>
        <v>0.53935738321620397</v>
      </c>
      <c r="AD45" s="47">
        <f t="shared" si="3"/>
        <v>0.51408946336404504</v>
      </c>
    </row>
    <row r="46" spans="1:30" ht="18">
      <c r="A46" s="48"/>
      <c r="B46" s="39" t="s">
        <v>72</v>
      </c>
      <c r="C46" s="40">
        <v>71.63</v>
      </c>
      <c r="D46" s="40">
        <v>130.05000000000001</v>
      </c>
      <c r="E46" s="41">
        <v>70.072599999999994</v>
      </c>
      <c r="F46" s="41">
        <v>7</v>
      </c>
      <c r="G46" s="40">
        <v>1.91</v>
      </c>
      <c r="H46" s="42">
        <v>-26.2</v>
      </c>
      <c r="I46" s="49" t="s">
        <v>34</v>
      </c>
      <c r="J46" s="40">
        <v>0.87720023682319703</v>
      </c>
      <c r="K46" s="45">
        <v>10.292400545185911</v>
      </c>
      <c r="L46" s="45">
        <v>165.90830026040763</v>
      </c>
      <c r="M46" s="45">
        <v>19.445072897831082</v>
      </c>
      <c r="N46" s="45">
        <v>19.037517007244954</v>
      </c>
      <c r="O46" s="44">
        <v>5.1258820008174233</v>
      </c>
      <c r="P46" s="45">
        <v>23.55551829028926</v>
      </c>
      <c r="Q46" s="44">
        <v>2.993520937376108</v>
      </c>
      <c r="R46" s="44">
        <v>3.685108794879119</v>
      </c>
      <c r="S46" s="45">
        <v>35.472536167277937</v>
      </c>
      <c r="T46" s="44">
        <v>1.6929882545186317</v>
      </c>
      <c r="U46" s="45">
        <v>96.061122289736502</v>
      </c>
      <c r="V46" s="44">
        <v>4.0987778457812842</v>
      </c>
      <c r="W46" s="45">
        <v>48.332377403291289</v>
      </c>
      <c r="X46" s="44">
        <v>9.5602779058456537</v>
      </c>
      <c r="Y46" s="45">
        <v>12.46815783334576</v>
      </c>
      <c r="Z46" s="44">
        <v>4.4711071257544939</v>
      </c>
      <c r="AA46" s="45">
        <f t="shared" si="0"/>
        <v>462.200665559583</v>
      </c>
      <c r="AB46" s="45">
        <f t="shared" si="1"/>
        <v>156.86165752637356</v>
      </c>
      <c r="AC46" s="46">
        <f t="shared" si="2"/>
        <v>0.51332284677055895</v>
      </c>
      <c r="AD46" s="47">
        <f t="shared" si="3"/>
        <v>0.48598592818850533</v>
      </c>
    </row>
    <row r="47" spans="1:30" ht="18">
      <c r="A47" s="48"/>
      <c r="B47" s="39" t="s">
        <v>73</v>
      </c>
      <c r="C47" s="40">
        <v>71.628</v>
      </c>
      <c r="D47" s="40">
        <v>130.054</v>
      </c>
      <c r="E47" s="41">
        <v>70.072599999999994</v>
      </c>
      <c r="F47" s="41">
        <v>11</v>
      </c>
      <c r="G47" s="40">
        <v>2.6</v>
      </c>
      <c r="H47" s="41" t="s">
        <v>34</v>
      </c>
      <c r="I47" s="49" t="s">
        <v>34</v>
      </c>
      <c r="J47" s="40">
        <v>0.75772008089542398</v>
      </c>
      <c r="K47" s="44">
        <v>4.690872841607594</v>
      </c>
      <c r="L47" s="45">
        <v>132.25406460940252</v>
      </c>
      <c r="M47" s="45">
        <v>12.225998805838616</v>
      </c>
      <c r="N47" s="45">
        <v>10.946011403934182</v>
      </c>
      <c r="O47" s="44">
        <v>3.9768519543958396</v>
      </c>
      <c r="P47" s="45">
        <v>21.542383814242211</v>
      </c>
      <c r="Q47" s="44">
        <v>3.5154951163610795</v>
      </c>
      <c r="R47" s="44">
        <v>4.046576401335984</v>
      </c>
      <c r="S47" s="45">
        <v>31.134215178161217</v>
      </c>
      <c r="T47" s="44">
        <v>1.5550684768514129</v>
      </c>
      <c r="U47" s="45">
        <v>72.345204034067137</v>
      </c>
      <c r="V47" s="44">
        <v>2.3311580512285923</v>
      </c>
      <c r="W47" s="45">
        <v>38.047670647929948</v>
      </c>
      <c r="X47" s="44">
        <v>5.7045541165413978</v>
      </c>
      <c r="Y47" s="45">
        <v>11.437517300303488</v>
      </c>
      <c r="Z47" s="44">
        <v>3.5161080294016509</v>
      </c>
      <c r="AA47" s="45">
        <f t="shared" si="0"/>
        <v>359.26975078160297</v>
      </c>
      <c r="AB47" s="45">
        <f t="shared" si="1"/>
        <v>121.83039198230057</v>
      </c>
      <c r="AC47" s="46">
        <f t="shared" si="2"/>
        <v>0.50212348174674648</v>
      </c>
      <c r="AD47" s="47">
        <f t="shared" si="3"/>
        <v>0.47948777983721352</v>
      </c>
    </row>
    <row r="48" spans="1:30" ht="18">
      <c r="A48" s="48"/>
      <c r="B48" s="39" t="s">
        <v>74</v>
      </c>
      <c r="C48" s="40">
        <v>71.626999999999995</v>
      </c>
      <c r="D48" s="40">
        <v>130.31800000000001</v>
      </c>
      <c r="E48" s="41">
        <v>75.244399999999999</v>
      </c>
      <c r="F48" s="41">
        <v>11</v>
      </c>
      <c r="G48" s="40">
        <v>2.08</v>
      </c>
      <c r="H48" s="41" t="s">
        <v>34</v>
      </c>
      <c r="I48" s="49" t="s">
        <v>34</v>
      </c>
      <c r="J48" s="40">
        <v>0.63867399940790803</v>
      </c>
      <c r="K48" s="44">
        <v>7.8608491991062488</v>
      </c>
      <c r="L48" s="45">
        <v>146.80155468208071</v>
      </c>
      <c r="M48" s="45">
        <v>13.524056273126803</v>
      </c>
      <c r="N48" s="45">
        <v>13.46213438409646</v>
      </c>
      <c r="O48" s="44">
        <v>2.6637366736426564</v>
      </c>
      <c r="P48" s="45">
        <v>22.320955306959224</v>
      </c>
      <c r="Q48" s="44">
        <v>3.3236027934859411</v>
      </c>
      <c r="R48" s="44">
        <v>3.2284063620670502</v>
      </c>
      <c r="S48" s="45">
        <v>31.203740944476287</v>
      </c>
      <c r="T48" s="44">
        <v>2.3216799829673418</v>
      </c>
      <c r="U48" s="45">
        <v>97.867703121387137</v>
      </c>
      <c r="V48" s="44">
        <v>4.3455530359409318</v>
      </c>
      <c r="W48" s="45">
        <v>39.626255201386449</v>
      </c>
      <c r="X48" s="44">
        <v>8.3587278894955173</v>
      </c>
      <c r="Y48" s="45">
        <v>11.485371165806511</v>
      </c>
      <c r="Z48" s="44">
        <v>4.4263214168686646</v>
      </c>
      <c r="AA48" s="45">
        <f t="shared" si="0"/>
        <v>412.82064843289402</v>
      </c>
      <c r="AB48" s="45">
        <f t="shared" si="1"/>
        <v>148.97932948858008</v>
      </c>
      <c r="AC48" s="46">
        <f t="shared" si="2"/>
        <v>0.53085277783179818</v>
      </c>
      <c r="AD48" s="47">
        <f t="shared" si="3"/>
        <v>0.50368139883786878</v>
      </c>
    </row>
    <row r="49" spans="1:30" ht="18">
      <c r="A49" s="48"/>
      <c r="B49" s="39" t="s">
        <v>75</v>
      </c>
      <c r="C49" s="40">
        <v>71.63</v>
      </c>
      <c r="D49" s="40">
        <v>130.191</v>
      </c>
      <c r="E49" s="41">
        <v>75.077799999999996</v>
      </c>
      <c r="F49" s="41">
        <v>10</v>
      </c>
      <c r="G49" s="40">
        <v>1.35</v>
      </c>
      <c r="H49" s="41" t="s">
        <v>34</v>
      </c>
      <c r="I49" s="49" t="s">
        <v>34</v>
      </c>
      <c r="J49" s="40">
        <v>0.66106102256960897</v>
      </c>
      <c r="K49" s="44">
        <v>1.2162730624329507</v>
      </c>
      <c r="L49" s="45">
        <v>30.714375144273269</v>
      </c>
      <c r="M49" s="44">
        <v>3.2326844803604002</v>
      </c>
      <c r="N49" s="44">
        <v>2.8616692122683083</v>
      </c>
      <c r="O49" s="44">
        <v>0</v>
      </c>
      <c r="P49" s="44">
        <v>8.534415845694447</v>
      </c>
      <c r="Q49" s="44">
        <v>0.54480880389156106</v>
      </c>
      <c r="R49" s="44">
        <v>0</v>
      </c>
      <c r="S49" s="44">
        <v>4.0590266141362115</v>
      </c>
      <c r="T49" s="44">
        <v>0.47623472786833732</v>
      </c>
      <c r="U49" s="45">
        <v>86.095994596047007</v>
      </c>
      <c r="V49" s="44">
        <v>3.0161874838091727</v>
      </c>
      <c r="W49" s="45">
        <v>29.985268331020393</v>
      </c>
      <c r="X49" s="44">
        <v>5.8920650976537852</v>
      </c>
      <c r="Y49" s="45">
        <v>10.042369600052533</v>
      </c>
      <c r="Z49" s="44">
        <v>3.5963237205278484</v>
      </c>
      <c r="AA49" s="45">
        <f t="shared" si="0"/>
        <v>190.26769672003621</v>
      </c>
      <c r="AB49" s="45">
        <f t="shared" si="1"/>
        <v>126.12363252711994</v>
      </c>
      <c r="AC49" s="46">
        <f t="shared" si="2"/>
        <v>0.8186258032468624</v>
      </c>
      <c r="AD49" s="47">
        <f t="shared" si="3"/>
        <v>0.80416497505741091</v>
      </c>
    </row>
    <row r="50" spans="1:30" ht="18">
      <c r="A50" s="48"/>
      <c r="B50" s="39" t="s">
        <v>76</v>
      </c>
      <c r="C50" s="40">
        <v>73.031000000000006</v>
      </c>
      <c r="D50" s="40">
        <v>133.00200000000001</v>
      </c>
      <c r="E50" s="41">
        <v>127.902</v>
      </c>
      <c r="F50" s="41">
        <v>15</v>
      </c>
      <c r="G50" s="40">
        <v>0.17</v>
      </c>
      <c r="H50" s="41" t="s">
        <v>34</v>
      </c>
      <c r="I50" s="49" t="s">
        <v>34</v>
      </c>
      <c r="J50" s="40">
        <v>0.26069172683119002</v>
      </c>
      <c r="K50" s="44">
        <v>1.9686970635191845</v>
      </c>
      <c r="L50" s="45">
        <v>64.073757213637052</v>
      </c>
      <c r="M50" s="44">
        <v>5.7488929797636201</v>
      </c>
      <c r="N50" s="44">
        <v>3.8685507779499786</v>
      </c>
      <c r="O50" s="44">
        <v>0</v>
      </c>
      <c r="P50" s="44">
        <v>7.5595680904156772</v>
      </c>
      <c r="Q50" s="44">
        <v>0</v>
      </c>
      <c r="R50" s="44">
        <v>0</v>
      </c>
      <c r="S50" s="44">
        <v>0</v>
      </c>
      <c r="T50" s="44">
        <v>0</v>
      </c>
      <c r="U50" s="45">
        <v>30.829192899856437</v>
      </c>
      <c r="V50" s="44">
        <v>0</v>
      </c>
      <c r="W50" s="45">
        <v>19.196197685293306</v>
      </c>
      <c r="X50" s="44">
        <v>3.7031254893619949</v>
      </c>
      <c r="Y50" s="44">
        <v>4.5714316872417715</v>
      </c>
      <c r="Z50" s="44">
        <v>2.1768911813579739</v>
      </c>
      <c r="AA50" s="45">
        <f t="shared" si="0"/>
        <v>143.69630506839704</v>
      </c>
      <c r="AB50" s="45">
        <f t="shared" si="1"/>
        <v>54.596822272391513</v>
      </c>
      <c r="AC50" s="46">
        <f t="shared" si="2"/>
        <v>0.48556041327173255</v>
      </c>
      <c r="AD50" s="47">
        <f t="shared" si="3"/>
        <v>0.46007041095488505</v>
      </c>
    </row>
    <row r="51" spans="1:30" ht="18">
      <c r="A51" s="48"/>
      <c r="B51" s="39" t="s">
        <v>77</v>
      </c>
      <c r="C51" s="40">
        <v>73.034999999999997</v>
      </c>
      <c r="D51" s="40">
        <v>133.45599999999999</v>
      </c>
      <c r="E51" s="41">
        <v>141.65600000000001</v>
      </c>
      <c r="F51" s="41">
        <v>27</v>
      </c>
      <c r="G51" s="40">
        <v>1.82</v>
      </c>
      <c r="H51" s="42">
        <v>-25.8</v>
      </c>
      <c r="I51" s="49" t="s">
        <v>34</v>
      </c>
      <c r="J51" s="40">
        <v>0.35100634518477403</v>
      </c>
      <c r="K51" s="44">
        <v>2.3658579188535538</v>
      </c>
      <c r="L51" s="45">
        <v>86.61076336855578</v>
      </c>
      <c r="M51" s="44">
        <v>9.1272186852877297</v>
      </c>
      <c r="N51" s="44">
        <v>5.5621598383524278</v>
      </c>
      <c r="O51" s="44">
        <v>0.88173560100079063</v>
      </c>
      <c r="P51" s="44">
        <v>8.1851975784625406</v>
      </c>
      <c r="Q51" s="44">
        <v>1.484253694389561</v>
      </c>
      <c r="R51" s="44">
        <v>0</v>
      </c>
      <c r="S51" s="44">
        <v>3.9413171128438771</v>
      </c>
      <c r="T51" s="44">
        <v>0.53318348924394376</v>
      </c>
      <c r="U51" s="45">
        <v>37.891252286433883</v>
      </c>
      <c r="V51" s="44">
        <v>1.5291396850265053</v>
      </c>
      <c r="W51" s="45">
        <v>18.157472112979718</v>
      </c>
      <c r="X51" s="44">
        <v>3.3130949606055364</v>
      </c>
      <c r="Y51" s="44">
        <v>5.9055649124316112</v>
      </c>
      <c r="Z51" s="44">
        <v>0</v>
      </c>
      <c r="AA51" s="45">
        <f t="shared" si="0"/>
        <v>185.48821124446744</v>
      </c>
      <c r="AB51" s="45">
        <f t="shared" si="1"/>
        <v>61.954289311845216</v>
      </c>
      <c r="AC51" s="46">
        <f t="shared" si="2"/>
        <v>0.43541949748134279</v>
      </c>
      <c r="AD51" s="47">
        <f t="shared" si="3"/>
        <v>0.41701792039291863</v>
      </c>
    </row>
    <row r="52" spans="1:30" ht="18">
      <c r="A52" s="48"/>
      <c r="B52" s="50"/>
      <c r="C52" s="51"/>
      <c r="D52" s="51"/>
      <c r="E52" s="52"/>
      <c r="F52" s="52"/>
      <c r="G52" s="51"/>
      <c r="H52" s="53"/>
      <c r="I52" s="54"/>
      <c r="J52" s="51"/>
      <c r="K52" s="55"/>
      <c r="L52" s="56"/>
      <c r="M52" s="55"/>
      <c r="N52" s="55"/>
      <c r="O52" s="55"/>
      <c r="P52" s="55"/>
      <c r="Q52" s="55"/>
      <c r="R52" s="55"/>
      <c r="S52" s="55"/>
      <c r="T52" s="55"/>
      <c r="U52" s="55"/>
      <c r="V52" s="55"/>
      <c r="W52" s="55"/>
      <c r="X52" s="55"/>
      <c r="Y52" s="55"/>
      <c r="Z52" s="55"/>
      <c r="AA52" s="56"/>
      <c r="AB52" s="56"/>
      <c r="AC52" s="46"/>
      <c r="AD52" s="57"/>
    </row>
    <row r="53" spans="1:30" ht="18">
      <c r="A53" s="8"/>
      <c r="B53" s="58" t="s">
        <v>78</v>
      </c>
      <c r="C53" s="59"/>
      <c r="D53" s="59"/>
      <c r="E53" s="59"/>
      <c r="F53" s="59"/>
      <c r="G53" s="59"/>
      <c r="H53" s="59"/>
      <c r="I53" s="60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46"/>
      <c r="AD53" s="61"/>
    </row>
    <row r="54" spans="1:30" ht="18">
      <c r="A54" s="8"/>
      <c r="B54" s="39" t="s">
        <v>79</v>
      </c>
      <c r="C54" s="40">
        <v>75.986999999999995</v>
      </c>
      <c r="D54" s="40">
        <v>129.98400000000001</v>
      </c>
      <c r="E54" s="41">
        <v>293.30599999999998</v>
      </c>
      <c r="F54" s="41">
        <v>50</v>
      </c>
      <c r="G54" s="40">
        <v>1.34</v>
      </c>
      <c r="H54" s="42">
        <v>-24.3</v>
      </c>
      <c r="I54" s="49" t="s">
        <v>34</v>
      </c>
      <c r="J54" s="40">
        <v>7.0221304302565901E-2</v>
      </c>
      <c r="K54" s="44">
        <v>3.4953608957169173</v>
      </c>
      <c r="L54" s="45">
        <v>76.657499476973882</v>
      </c>
      <c r="M54" s="44">
        <v>6.0232094379213343</v>
      </c>
      <c r="N54" s="44">
        <v>5.8720468580340279</v>
      </c>
      <c r="O54" s="44">
        <v>0</v>
      </c>
      <c r="P54" s="44">
        <v>6.7247272402822409</v>
      </c>
      <c r="Q54" s="44">
        <v>0.94479286937578211</v>
      </c>
      <c r="R54" s="44">
        <v>0</v>
      </c>
      <c r="S54" s="44">
        <v>0</v>
      </c>
      <c r="T54" s="44">
        <v>0</v>
      </c>
      <c r="U54" s="45">
        <v>10.715436376381719</v>
      </c>
      <c r="V54" s="44">
        <v>0</v>
      </c>
      <c r="W54" s="44">
        <v>6.4494761628875477</v>
      </c>
      <c r="X54" s="44">
        <v>1.4315279208022602</v>
      </c>
      <c r="Y54" s="44">
        <v>1.5877981839430459</v>
      </c>
      <c r="Z54" s="44">
        <v>0.83716104434378713</v>
      </c>
      <c r="AA54" s="45">
        <f t="shared" ref="AA54:AA82" si="4">SUM(K54:Z54)</f>
        <v>120.73903646666255</v>
      </c>
      <c r="AB54" s="45">
        <f t="shared" ref="AB54:AB82" si="5">U54+W54+Y54</f>
        <v>18.752710723212314</v>
      </c>
      <c r="AC54" s="46">
        <f t="shared" ref="AC54:AC82" si="6">(U54+V54+W54+X54+Y54+Z54)/(L54+U54+V54+W54+X54+Y54+Z54)</f>
        <v>0.21520921988255967</v>
      </c>
      <c r="AD54" s="47">
        <f t="shared" ref="AD54:AD82" si="7">AB54/(AB54+L54)</f>
        <v>0.19654825918385532</v>
      </c>
    </row>
    <row r="55" spans="1:30" ht="18">
      <c r="A55" s="8"/>
      <c r="B55" s="39" t="s">
        <v>80</v>
      </c>
      <c r="C55" s="40">
        <v>75.266000000000005</v>
      </c>
      <c r="D55" s="40">
        <v>130.017</v>
      </c>
      <c r="E55" s="41">
        <v>212.11600000000001</v>
      </c>
      <c r="F55" s="41">
        <v>43</v>
      </c>
      <c r="G55" s="40">
        <v>1.48</v>
      </c>
      <c r="H55" s="41" t="s">
        <v>34</v>
      </c>
      <c r="I55" s="49" t="s">
        <v>34</v>
      </c>
      <c r="J55" s="40">
        <v>8.8825712540004598E-2</v>
      </c>
      <c r="K55" s="44">
        <v>2.505879310380851</v>
      </c>
      <c r="L55" s="45">
        <v>76.246559234629402</v>
      </c>
      <c r="M55" s="44">
        <v>5.7891851414314184</v>
      </c>
      <c r="N55" s="44">
        <v>4.3967868019250425</v>
      </c>
      <c r="O55" s="44">
        <v>0.58097413678410637</v>
      </c>
      <c r="P55" s="44">
        <v>8.9304798664037364</v>
      </c>
      <c r="Q55" s="44">
        <v>0.86223997535939556</v>
      </c>
      <c r="R55" s="44">
        <v>0</v>
      </c>
      <c r="S55" s="44">
        <v>2.3601147509896636</v>
      </c>
      <c r="T55" s="44">
        <v>0.62424395795767151</v>
      </c>
      <c r="U55" s="45">
        <v>19.250322893664066</v>
      </c>
      <c r="V55" s="44">
        <v>0.93577449862204343</v>
      </c>
      <c r="W55" s="45">
        <v>10.955599304089114</v>
      </c>
      <c r="X55" s="44">
        <v>2.0660027431408463</v>
      </c>
      <c r="Y55" s="44">
        <v>4.0297257153835124</v>
      </c>
      <c r="Z55" s="44">
        <v>1.6125897247270631</v>
      </c>
      <c r="AA55" s="45">
        <f t="shared" si="4"/>
        <v>141.14647805548793</v>
      </c>
      <c r="AB55" s="45">
        <f t="shared" si="5"/>
        <v>34.235647913136695</v>
      </c>
      <c r="AC55" s="46">
        <f t="shared" si="6"/>
        <v>0.33754275640785236</v>
      </c>
      <c r="AD55" s="47">
        <f t="shared" si="7"/>
        <v>0.30987476442562112</v>
      </c>
    </row>
    <row r="56" spans="1:30" ht="18">
      <c r="A56" s="8"/>
      <c r="B56" s="39" t="s">
        <v>81</v>
      </c>
      <c r="C56" s="40">
        <v>74.724000000000004</v>
      </c>
      <c r="D56" s="40">
        <v>130.01599999999999</v>
      </c>
      <c r="E56" s="41">
        <v>158.04</v>
      </c>
      <c r="F56" s="41">
        <v>32</v>
      </c>
      <c r="G56" s="40">
        <v>1.86</v>
      </c>
      <c r="H56" s="42">
        <v>-25.6</v>
      </c>
      <c r="I56" s="49" t="s">
        <v>34</v>
      </c>
      <c r="J56" s="40">
        <v>0.14728634634564899</v>
      </c>
      <c r="K56" s="44">
        <v>2.8541696863517587</v>
      </c>
      <c r="L56" s="45">
        <v>73.519518240593968</v>
      </c>
      <c r="M56" s="44">
        <v>6.0909386685529912</v>
      </c>
      <c r="N56" s="44">
        <v>4.6460271614166651</v>
      </c>
      <c r="O56" s="44">
        <v>0.89005905677527719</v>
      </c>
      <c r="P56" s="45">
        <v>16.768564447144705</v>
      </c>
      <c r="Q56" s="44">
        <v>2.7637199758603814</v>
      </c>
      <c r="R56" s="44">
        <v>0.90558707035400898</v>
      </c>
      <c r="S56" s="44">
        <v>7.7269524747760752</v>
      </c>
      <c r="T56" s="44">
        <v>0.76836076603300552</v>
      </c>
      <c r="U56" s="45">
        <v>31.291008464602271</v>
      </c>
      <c r="V56" s="44">
        <v>1.4230644837942594</v>
      </c>
      <c r="W56" s="45">
        <v>15.406828860113745</v>
      </c>
      <c r="X56" s="44">
        <v>3.6880912828880779</v>
      </c>
      <c r="Y56" s="44">
        <v>5.5706457834564995</v>
      </c>
      <c r="Z56" s="44">
        <v>2.2533642473040523</v>
      </c>
      <c r="AA56" s="45">
        <f t="shared" si="4"/>
        <v>176.56690067001776</v>
      </c>
      <c r="AB56" s="45">
        <f t="shared" si="5"/>
        <v>52.268483108172518</v>
      </c>
      <c r="AC56" s="46">
        <f t="shared" si="6"/>
        <v>0.44785485480742981</v>
      </c>
      <c r="AD56" s="47">
        <f t="shared" si="7"/>
        <v>0.41552836954019284</v>
      </c>
    </row>
    <row r="57" spans="1:30" ht="18">
      <c r="A57" s="8"/>
      <c r="B57" s="39" t="s">
        <v>82</v>
      </c>
      <c r="C57" s="40">
        <v>72.650999999999996</v>
      </c>
      <c r="D57" s="40">
        <v>154.185</v>
      </c>
      <c r="E57" s="41">
        <v>172.87799999999999</v>
      </c>
      <c r="F57" s="41">
        <v>28</v>
      </c>
      <c r="G57" s="40">
        <v>0.87</v>
      </c>
      <c r="H57" s="42">
        <v>-26.2</v>
      </c>
      <c r="I57" s="43">
        <v>6.43</v>
      </c>
      <c r="J57" s="40">
        <v>0.149301362922382</v>
      </c>
      <c r="K57" s="44">
        <v>2.7300820627439299</v>
      </c>
      <c r="L57" s="45">
        <v>67.585810499702617</v>
      </c>
      <c r="M57" s="44">
        <v>8.7634675787150638</v>
      </c>
      <c r="N57" s="44">
        <v>3.6120631144431945</v>
      </c>
      <c r="O57" s="44">
        <v>0</v>
      </c>
      <c r="P57" s="44">
        <v>5.4933619897781032</v>
      </c>
      <c r="Q57" s="44">
        <v>0.44773924067481252</v>
      </c>
      <c r="R57" s="44">
        <v>0</v>
      </c>
      <c r="S57" s="44">
        <v>0</v>
      </c>
      <c r="T57" s="44">
        <v>0</v>
      </c>
      <c r="U57" s="45">
        <v>17.674800556419125</v>
      </c>
      <c r="V57" s="44">
        <v>0</v>
      </c>
      <c r="W57" s="44">
        <v>8.4232936920947363</v>
      </c>
      <c r="X57" s="44">
        <v>1.3919187525380179</v>
      </c>
      <c r="Y57" s="44">
        <v>2.4033711712614192</v>
      </c>
      <c r="Z57" s="44">
        <v>0</v>
      </c>
      <c r="AA57" s="45">
        <f t="shared" si="4"/>
        <v>118.52590865837101</v>
      </c>
      <c r="AB57" s="45">
        <f t="shared" si="5"/>
        <v>28.501465419775279</v>
      </c>
      <c r="AC57" s="46">
        <f t="shared" si="6"/>
        <v>0.30666425048846874</v>
      </c>
      <c r="AD57" s="47">
        <f t="shared" si="7"/>
        <v>0.29662059983529759</v>
      </c>
    </row>
    <row r="58" spans="1:30" ht="18">
      <c r="A58" s="8"/>
      <c r="B58" s="39" t="s">
        <v>83</v>
      </c>
      <c r="C58" s="40">
        <v>71.591999999999999</v>
      </c>
      <c r="D58" s="40">
        <v>161.69399999999999</v>
      </c>
      <c r="E58" s="41">
        <v>229.202</v>
      </c>
      <c r="F58" s="41">
        <v>20</v>
      </c>
      <c r="G58" s="40">
        <v>0.56000000000000005</v>
      </c>
      <c r="H58" s="42">
        <v>-26.5</v>
      </c>
      <c r="I58" s="43">
        <v>6.81</v>
      </c>
      <c r="J58" s="40">
        <v>0.28233562442348897</v>
      </c>
      <c r="K58" s="44">
        <v>3.0718504151888459</v>
      </c>
      <c r="L58" s="45">
        <v>98.653186093180764</v>
      </c>
      <c r="M58" s="44">
        <v>9.9403212231856131</v>
      </c>
      <c r="N58" s="44">
        <v>4.3858855755365074</v>
      </c>
      <c r="O58" s="44">
        <v>0</v>
      </c>
      <c r="P58" s="44">
        <v>7.6724404785479621</v>
      </c>
      <c r="Q58" s="44">
        <v>1.3043727943982226</v>
      </c>
      <c r="R58" s="44">
        <v>1.2816829121197653</v>
      </c>
      <c r="S58" s="44">
        <v>0</v>
      </c>
      <c r="T58" s="44">
        <v>0</v>
      </c>
      <c r="U58" s="45">
        <v>38.358132526669593</v>
      </c>
      <c r="V58" s="44">
        <v>0</v>
      </c>
      <c r="W58" s="45">
        <v>18.492188873541764</v>
      </c>
      <c r="X58" s="44">
        <v>2.3959514044848551</v>
      </c>
      <c r="Y58" s="44">
        <v>5.6363950894433605</v>
      </c>
      <c r="Z58" s="44">
        <v>2.6182543377957916</v>
      </c>
      <c r="AA58" s="45">
        <f t="shared" si="4"/>
        <v>193.81066172409305</v>
      </c>
      <c r="AB58" s="45">
        <f t="shared" si="5"/>
        <v>62.486716489654718</v>
      </c>
      <c r="AC58" s="46">
        <f t="shared" si="6"/>
        <v>0.40625490944741083</v>
      </c>
      <c r="AD58" s="47">
        <f t="shared" si="7"/>
        <v>0.38777928674452833</v>
      </c>
    </row>
    <row r="59" spans="1:30" ht="18">
      <c r="A59" s="8"/>
      <c r="B59" s="39" t="s">
        <v>84</v>
      </c>
      <c r="C59" s="40">
        <v>69.816999999999993</v>
      </c>
      <c r="D59" s="40">
        <v>165.999</v>
      </c>
      <c r="E59" s="41">
        <v>160.47800000000001</v>
      </c>
      <c r="F59" s="41">
        <v>32</v>
      </c>
      <c r="G59" s="40">
        <v>0.8</v>
      </c>
      <c r="H59" s="42">
        <v>-26</v>
      </c>
      <c r="I59" s="43">
        <v>6.69</v>
      </c>
      <c r="J59" s="40">
        <v>0.121944890484514</v>
      </c>
      <c r="K59" s="44">
        <v>2.3631513563368132</v>
      </c>
      <c r="L59" s="45">
        <v>72.529529963154943</v>
      </c>
      <c r="M59" s="44">
        <v>9.3692563613595041</v>
      </c>
      <c r="N59" s="44">
        <v>3.843143199068503</v>
      </c>
      <c r="O59" s="44">
        <v>1.1185202703225088</v>
      </c>
      <c r="P59" s="44">
        <v>6.3000956542386879</v>
      </c>
      <c r="Q59" s="44">
        <v>0.65592490560761929</v>
      </c>
      <c r="R59" s="44">
        <v>0.7190488470236247</v>
      </c>
      <c r="S59" s="44">
        <v>2.3784686570037299</v>
      </c>
      <c r="T59" s="44">
        <v>0.6786090485952565</v>
      </c>
      <c r="U59" s="45">
        <v>22.538836560707487</v>
      </c>
      <c r="V59" s="44">
        <v>1.2594994451442516</v>
      </c>
      <c r="W59" s="45">
        <v>17.813381537112292</v>
      </c>
      <c r="X59" s="44">
        <v>3.4290667117084768</v>
      </c>
      <c r="Y59" s="44">
        <v>3.1983102009967803</v>
      </c>
      <c r="Z59" s="44">
        <v>1.3317015066508839</v>
      </c>
      <c r="AA59" s="45">
        <f t="shared" si="4"/>
        <v>149.52654422503142</v>
      </c>
      <c r="AB59" s="45">
        <f t="shared" si="5"/>
        <v>43.550528298816559</v>
      </c>
      <c r="AC59" s="46">
        <f t="shared" si="6"/>
        <v>0.40598414121004139</v>
      </c>
      <c r="AD59" s="47">
        <f t="shared" si="7"/>
        <v>0.37517665782464515</v>
      </c>
    </row>
    <row r="60" spans="1:30" ht="18">
      <c r="A60" s="8"/>
      <c r="B60" s="39" t="s">
        <v>85</v>
      </c>
      <c r="C60" s="40">
        <v>70.135000000000005</v>
      </c>
      <c r="D60" s="40">
        <v>168.00700000000001</v>
      </c>
      <c r="E60" s="41">
        <v>245.30500000000001</v>
      </c>
      <c r="F60" s="41">
        <v>42</v>
      </c>
      <c r="G60" s="40">
        <v>0.94</v>
      </c>
      <c r="H60" s="42">
        <v>-25.7</v>
      </c>
      <c r="I60" s="43">
        <v>7.91</v>
      </c>
      <c r="J60" s="40">
        <v>6.5581608534473104E-2</v>
      </c>
      <c r="K60" s="44">
        <v>5.4262783344936709</v>
      </c>
      <c r="L60" s="45">
        <v>136.19309142676425</v>
      </c>
      <c r="M60" s="45">
        <v>12.449741499537899</v>
      </c>
      <c r="N60" s="44">
        <v>6.0758368429260559</v>
      </c>
      <c r="O60" s="44">
        <v>2.1894318040663219</v>
      </c>
      <c r="P60" s="45">
        <v>9.9620061937336342</v>
      </c>
      <c r="Q60" s="44">
        <v>0.8375486141327747</v>
      </c>
      <c r="R60" s="44">
        <v>0.41639306947953703</v>
      </c>
      <c r="S60" s="44">
        <v>3.8913044430223245</v>
      </c>
      <c r="T60" s="44">
        <v>1.0415484119254268</v>
      </c>
      <c r="U60" s="45">
        <v>33.492850354890578</v>
      </c>
      <c r="V60" s="44">
        <v>1.5256751685947378</v>
      </c>
      <c r="W60" s="45">
        <v>20.159736404458972</v>
      </c>
      <c r="X60" s="44">
        <v>4.0382560855727929</v>
      </c>
      <c r="Y60" s="44">
        <v>4.190450268790106</v>
      </c>
      <c r="Z60" s="44">
        <v>1.8532109988719974</v>
      </c>
      <c r="AA60" s="45">
        <f t="shared" si="4"/>
        <v>243.74335992126109</v>
      </c>
      <c r="AB60" s="45">
        <f t="shared" si="5"/>
        <v>57.843037028139655</v>
      </c>
      <c r="AC60" s="46">
        <f t="shared" si="6"/>
        <v>0.32394698309857689</v>
      </c>
      <c r="AD60" s="47">
        <f t="shared" si="7"/>
        <v>0.29810446893957171</v>
      </c>
    </row>
    <row r="61" spans="1:30" ht="18">
      <c r="A61" s="8"/>
      <c r="B61" s="39" t="s">
        <v>86</v>
      </c>
      <c r="C61" s="40">
        <v>70.697999999999993</v>
      </c>
      <c r="D61" s="40">
        <v>169.13200000000001</v>
      </c>
      <c r="E61" s="41">
        <v>306.25799999999998</v>
      </c>
      <c r="F61" s="41">
        <v>36</v>
      </c>
      <c r="G61" s="40">
        <v>1</v>
      </c>
      <c r="H61" s="42">
        <v>-25.3</v>
      </c>
      <c r="I61" s="43">
        <v>8.17</v>
      </c>
      <c r="J61" s="40">
        <v>5.2182800573882401E-2</v>
      </c>
      <c r="K61" s="44">
        <v>4.2680256057435129</v>
      </c>
      <c r="L61" s="45">
        <v>105.66275930857137</v>
      </c>
      <c r="M61" s="44">
        <v>9.4682295774862126</v>
      </c>
      <c r="N61" s="44">
        <v>4.0718049001553176</v>
      </c>
      <c r="O61" s="44">
        <v>0.99692240282739653</v>
      </c>
      <c r="P61" s="45">
        <v>10.030019231622358</v>
      </c>
      <c r="Q61" s="44">
        <v>0.85064347639640714</v>
      </c>
      <c r="R61" s="44">
        <v>0.80815837053328454</v>
      </c>
      <c r="S61" s="44">
        <v>3.0200863303474339</v>
      </c>
      <c r="T61" s="44">
        <v>1.105245088577502</v>
      </c>
      <c r="U61" s="45">
        <v>12.515011418406432</v>
      </c>
      <c r="V61" s="44">
        <v>0.82749708903925601</v>
      </c>
      <c r="W61" s="44">
        <v>8.4783765981534351</v>
      </c>
      <c r="X61" s="44">
        <v>1.4588812336972381</v>
      </c>
      <c r="Y61" s="44">
        <v>0.89485152529076828</v>
      </c>
      <c r="Z61" s="44">
        <v>0</v>
      </c>
      <c r="AA61" s="45">
        <f t="shared" si="4"/>
        <v>164.45651215684791</v>
      </c>
      <c r="AB61" s="45">
        <f t="shared" si="5"/>
        <v>21.888239541850638</v>
      </c>
      <c r="AC61" s="46">
        <f t="shared" si="6"/>
        <v>0.18619151426901123</v>
      </c>
      <c r="AD61" s="47">
        <f t="shared" si="7"/>
        <v>0.17160382701133367</v>
      </c>
    </row>
    <row r="62" spans="1:30" ht="18">
      <c r="A62" s="8"/>
      <c r="B62" s="39" t="s">
        <v>87</v>
      </c>
      <c r="C62" s="40">
        <v>71.218999999999994</v>
      </c>
      <c r="D62" s="40">
        <v>169.37299999999999</v>
      </c>
      <c r="E62" s="41">
        <v>340.38900000000001</v>
      </c>
      <c r="F62" s="41">
        <v>44</v>
      </c>
      <c r="G62" s="40">
        <v>1.23</v>
      </c>
      <c r="H62" s="42">
        <v>-24.3</v>
      </c>
      <c r="I62" s="43">
        <v>8.7999999999999989</v>
      </c>
      <c r="J62" s="40">
        <v>1.7830548202429401E-2</v>
      </c>
      <c r="K62" s="44">
        <v>4.0196316192072938</v>
      </c>
      <c r="L62" s="45">
        <v>117.45804052283562</v>
      </c>
      <c r="M62" s="45">
        <v>10.415254361309378</v>
      </c>
      <c r="N62" s="44">
        <v>4.2233480620509054</v>
      </c>
      <c r="O62" s="44">
        <v>0</v>
      </c>
      <c r="P62" s="44">
        <v>6.3436508049375977</v>
      </c>
      <c r="Q62" s="44">
        <v>0.29146629234808902</v>
      </c>
      <c r="R62" s="44">
        <v>0</v>
      </c>
      <c r="S62" s="44">
        <v>2.4283853229856214</v>
      </c>
      <c r="T62" s="44">
        <v>0.90682059275370308</v>
      </c>
      <c r="U62" s="45">
        <v>10.029969241045562</v>
      </c>
      <c r="V62" s="44">
        <v>0</v>
      </c>
      <c r="W62" s="44">
        <v>5.5144088881384485</v>
      </c>
      <c r="X62" s="44">
        <v>1.0260464274242334</v>
      </c>
      <c r="Y62" s="44">
        <v>1.9912110662916667</v>
      </c>
      <c r="Z62" s="44">
        <v>1.2210142472709449</v>
      </c>
      <c r="AA62" s="45">
        <f t="shared" si="4"/>
        <v>165.86924744859905</v>
      </c>
      <c r="AB62" s="45">
        <f t="shared" si="5"/>
        <v>17.535589195475676</v>
      </c>
      <c r="AC62" s="46">
        <f t="shared" si="6"/>
        <v>0.14414565981503499</v>
      </c>
      <c r="AD62" s="47">
        <f t="shared" si="7"/>
        <v>0.12989938289730313</v>
      </c>
    </row>
    <row r="63" spans="1:30" ht="18">
      <c r="A63" s="8"/>
      <c r="B63" s="39" t="s">
        <v>88</v>
      </c>
      <c r="C63" s="40">
        <v>71.483000000000004</v>
      </c>
      <c r="D63" s="40">
        <v>170.553</v>
      </c>
      <c r="E63" s="41">
        <v>391.334</v>
      </c>
      <c r="F63" s="41">
        <v>49</v>
      </c>
      <c r="G63" s="40">
        <v>1.36</v>
      </c>
      <c r="H63" s="42">
        <v>-23.9</v>
      </c>
      <c r="I63" s="43">
        <v>9.34</v>
      </c>
      <c r="J63" s="40">
        <v>1.6871180296829401E-2</v>
      </c>
      <c r="K63" s="44">
        <v>3.1699283498310282</v>
      </c>
      <c r="L63" s="45">
        <v>113.14848178037786</v>
      </c>
      <c r="M63" s="45">
        <v>13.48994021190237</v>
      </c>
      <c r="N63" s="44">
        <v>4.7825249241383112</v>
      </c>
      <c r="O63" s="44">
        <v>0</v>
      </c>
      <c r="P63" s="44">
        <v>5.5967592894110965</v>
      </c>
      <c r="Q63" s="44">
        <v>0</v>
      </c>
      <c r="R63" s="44">
        <v>0</v>
      </c>
      <c r="S63" s="44">
        <v>2.135186080094698</v>
      </c>
      <c r="T63" s="44">
        <v>1.1238251973652233</v>
      </c>
      <c r="U63" s="44">
        <v>6.0944906722493819</v>
      </c>
      <c r="V63" s="44">
        <v>0</v>
      </c>
      <c r="W63" s="44">
        <v>3.414774302273115</v>
      </c>
      <c r="X63" s="44">
        <v>0</v>
      </c>
      <c r="Y63" s="44">
        <v>0.77415062712894134</v>
      </c>
      <c r="Z63" s="44">
        <v>0</v>
      </c>
      <c r="AA63" s="45">
        <f t="shared" si="4"/>
        <v>153.73006143477201</v>
      </c>
      <c r="AB63" s="45">
        <f t="shared" si="5"/>
        <v>10.283415601651438</v>
      </c>
      <c r="AC63" s="46">
        <f t="shared" si="6"/>
        <v>8.3312464766085823E-2</v>
      </c>
      <c r="AD63" s="47">
        <f t="shared" si="7"/>
        <v>8.3312464766085823E-2</v>
      </c>
    </row>
    <row r="64" spans="1:30" ht="18">
      <c r="A64" s="8"/>
      <c r="B64" s="39" t="s">
        <v>89</v>
      </c>
      <c r="C64" s="40">
        <v>71.968000000000004</v>
      </c>
      <c r="D64" s="40">
        <v>171.792</v>
      </c>
      <c r="E64" s="41">
        <v>459.41500000000002</v>
      </c>
      <c r="F64" s="41">
        <v>43</v>
      </c>
      <c r="G64" s="40">
        <v>1.32</v>
      </c>
      <c r="H64" s="42">
        <v>-23.9</v>
      </c>
      <c r="I64" s="43">
        <v>9.34</v>
      </c>
      <c r="J64" s="40">
        <v>2.5124910455428799E-2</v>
      </c>
      <c r="K64" s="44">
        <v>2.6941975588566569</v>
      </c>
      <c r="L64" s="45">
        <v>97.481533327306877</v>
      </c>
      <c r="M64" s="45">
        <v>10.538599908951399</v>
      </c>
      <c r="N64" s="44">
        <v>2.4311786606457999</v>
      </c>
      <c r="O64" s="44">
        <v>0</v>
      </c>
      <c r="P64" s="45">
        <v>11.166725532768886</v>
      </c>
      <c r="Q64" s="44">
        <v>0.91497910156841977</v>
      </c>
      <c r="R64" s="44">
        <v>0</v>
      </c>
      <c r="S64" s="44">
        <v>4.9467000949744291</v>
      </c>
      <c r="T64" s="44">
        <v>0.78075764794317604</v>
      </c>
      <c r="U64" s="44">
        <v>4.0923563631298716</v>
      </c>
      <c r="V64" s="44">
        <v>0</v>
      </c>
      <c r="W64" s="44">
        <v>2.2927299592282617</v>
      </c>
      <c r="X64" s="44">
        <v>0</v>
      </c>
      <c r="Y64" s="44">
        <v>0.49539679095761568</v>
      </c>
      <c r="Z64" s="44">
        <v>0</v>
      </c>
      <c r="AA64" s="45">
        <f t="shared" si="4"/>
        <v>137.83515494633139</v>
      </c>
      <c r="AB64" s="44">
        <f t="shared" si="5"/>
        <v>6.8804831133157487</v>
      </c>
      <c r="AC64" s="46">
        <f t="shared" si="6"/>
        <v>6.592899742628526E-2</v>
      </c>
      <c r="AD64" s="47">
        <f t="shared" si="7"/>
        <v>6.592899742628526E-2</v>
      </c>
    </row>
    <row r="65" spans="1:30" ht="18">
      <c r="A65" s="8"/>
      <c r="B65" s="39" t="s">
        <v>90</v>
      </c>
      <c r="C65" s="40">
        <v>75.301299999999998</v>
      </c>
      <c r="D65" s="40">
        <v>174.39570000000001</v>
      </c>
      <c r="E65" s="41">
        <v>775.09299999999996</v>
      </c>
      <c r="F65" s="41">
        <v>200</v>
      </c>
      <c r="G65" s="40">
        <v>0.89</v>
      </c>
      <c r="H65" s="42">
        <v>-21.2</v>
      </c>
      <c r="I65" s="43">
        <v>10.129999999999999</v>
      </c>
      <c r="J65" s="40">
        <v>1.0273262888255001E-2</v>
      </c>
      <c r="K65" s="44">
        <v>0.51660408675490643</v>
      </c>
      <c r="L65" s="45">
        <v>8.9601934938652921</v>
      </c>
      <c r="M65" s="44">
        <v>0.79254127628464888</v>
      </c>
      <c r="N65" s="44">
        <v>1.2403911968052261</v>
      </c>
      <c r="O65" s="44">
        <v>0</v>
      </c>
      <c r="P65" s="44">
        <v>0.34581939500768361</v>
      </c>
      <c r="Q65" s="44">
        <v>0</v>
      </c>
      <c r="R65" s="44">
        <v>0</v>
      </c>
      <c r="S65" s="44">
        <v>0</v>
      </c>
      <c r="T65" s="44">
        <v>0</v>
      </c>
      <c r="U65" s="44">
        <v>0</v>
      </c>
      <c r="V65" s="44">
        <v>0</v>
      </c>
      <c r="W65" s="44">
        <v>0</v>
      </c>
      <c r="X65" s="44">
        <v>0</v>
      </c>
      <c r="Y65" s="44">
        <v>0</v>
      </c>
      <c r="Z65" s="44">
        <v>0</v>
      </c>
      <c r="AA65" s="45">
        <f t="shared" si="4"/>
        <v>11.855549448717756</v>
      </c>
      <c r="AB65" s="44">
        <f t="shared" si="5"/>
        <v>0</v>
      </c>
      <c r="AC65" s="46">
        <f t="shared" si="6"/>
        <v>0</v>
      </c>
      <c r="AD65" s="47">
        <f t="shared" si="7"/>
        <v>0</v>
      </c>
    </row>
    <row r="66" spans="1:30" ht="18">
      <c r="A66" s="8"/>
      <c r="B66" s="39" t="s">
        <v>91</v>
      </c>
      <c r="C66" s="40">
        <v>75.099299999999999</v>
      </c>
      <c r="D66" s="40">
        <v>172.18700000000001</v>
      </c>
      <c r="E66" s="41">
        <v>719.51199999999994</v>
      </c>
      <c r="F66" s="41">
        <v>142</v>
      </c>
      <c r="G66" s="40">
        <v>1.04</v>
      </c>
      <c r="H66" s="42">
        <v>-21.5</v>
      </c>
      <c r="I66" s="43">
        <v>10.209999999999999</v>
      </c>
      <c r="J66" s="40">
        <v>1.36473853569293E-2</v>
      </c>
      <c r="K66" s="44">
        <v>0</v>
      </c>
      <c r="L66" s="45">
        <v>29.601778196487576</v>
      </c>
      <c r="M66" s="44">
        <v>3.1739162291613394</v>
      </c>
      <c r="N66" s="44">
        <v>5.4629081042642422</v>
      </c>
      <c r="O66" s="44">
        <v>0</v>
      </c>
      <c r="P66" s="44">
        <v>1.0023271265086413</v>
      </c>
      <c r="Q66" s="44">
        <v>0</v>
      </c>
      <c r="R66" s="44">
        <v>0</v>
      </c>
      <c r="S66" s="44">
        <v>0</v>
      </c>
      <c r="T66" s="44">
        <v>0</v>
      </c>
      <c r="U66" s="44">
        <v>0</v>
      </c>
      <c r="V66" s="44">
        <v>0</v>
      </c>
      <c r="W66" s="44">
        <v>0</v>
      </c>
      <c r="X66" s="44">
        <v>0</v>
      </c>
      <c r="Y66" s="44">
        <v>0</v>
      </c>
      <c r="Z66" s="44">
        <v>0</v>
      </c>
      <c r="AA66" s="45">
        <f t="shared" si="4"/>
        <v>39.240929656421798</v>
      </c>
      <c r="AB66" s="44">
        <f t="shared" si="5"/>
        <v>0</v>
      </c>
      <c r="AC66" s="46">
        <f t="shared" si="6"/>
        <v>0</v>
      </c>
      <c r="AD66" s="47">
        <f t="shared" si="7"/>
        <v>0</v>
      </c>
    </row>
    <row r="67" spans="1:30" ht="18">
      <c r="A67" s="8"/>
      <c r="B67" s="39" t="s">
        <v>92</v>
      </c>
      <c r="C67" s="40">
        <v>74.668199999999999</v>
      </c>
      <c r="D67" s="40">
        <v>172.38820000000001</v>
      </c>
      <c r="E67" s="41">
        <v>683.07500000000005</v>
      </c>
      <c r="F67" s="41">
        <v>63</v>
      </c>
      <c r="G67" s="40">
        <v>0.85</v>
      </c>
      <c r="H67" s="42">
        <v>-22.4</v>
      </c>
      <c r="I67" s="43">
        <v>9.379999999999999</v>
      </c>
      <c r="J67" s="40">
        <v>2.0127743097688201E-2</v>
      </c>
      <c r="K67" s="44">
        <v>2.049809037540149</v>
      </c>
      <c r="L67" s="45">
        <v>57.595162589239187</v>
      </c>
      <c r="M67" s="44">
        <v>5.8263036964220571</v>
      </c>
      <c r="N67" s="44">
        <v>3.9931449657506106</v>
      </c>
      <c r="O67" s="44">
        <v>0</v>
      </c>
      <c r="P67" s="44">
        <v>2.1065641396999477</v>
      </c>
      <c r="Q67" s="44">
        <v>0</v>
      </c>
      <c r="R67" s="44">
        <v>0</v>
      </c>
      <c r="S67" s="44">
        <v>0</v>
      </c>
      <c r="T67" s="44">
        <v>0</v>
      </c>
      <c r="U67" s="44">
        <v>0</v>
      </c>
      <c r="V67" s="44">
        <v>0</v>
      </c>
      <c r="W67" s="44">
        <v>0</v>
      </c>
      <c r="X67" s="44">
        <v>0</v>
      </c>
      <c r="Y67" s="44">
        <v>0</v>
      </c>
      <c r="Z67" s="44">
        <v>0</v>
      </c>
      <c r="AA67" s="45">
        <f t="shared" si="4"/>
        <v>71.570984428651954</v>
      </c>
      <c r="AB67" s="44">
        <f t="shared" si="5"/>
        <v>0</v>
      </c>
      <c r="AC67" s="46">
        <f t="shared" si="6"/>
        <v>0</v>
      </c>
      <c r="AD67" s="47">
        <f t="shared" si="7"/>
        <v>0</v>
      </c>
    </row>
    <row r="68" spans="1:30" ht="18">
      <c r="A68" s="8"/>
      <c r="B68" s="39" t="s">
        <v>93</v>
      </c>
      <c r="C68" s="40">
        <v>74.433700000000002</v>
      </c>
      <c r="D68" s="40">
        <v>170.85470000000001</v>
      </c>
      <c r="E68" s="41">
        <v>637.68499999999995</v>
      </c>
      <c r="F68" s="41">
        <v>56</v>
      </c>
      <c r="G68" s="40">
        <v>0.82</v>
      </c>
      <c r="H68" s="42">
        <v>-23.3</v>
      </c>
      <c r="I68" s="43">
        <v>9.5499999999999989</v>
      </c>
      <c r="J68" s="40">
        <v>2.14193847737379E-2</v>
      </c>
      <c r="K68" s="44">
        <v>3.9591158738846257</v>
      </c>
      <c r="L68" s="45">
        <v>125.83445842804902</v>
      </c>
      <c r="M68" s="45">
        <v>11.511941136092014</v>
      </c>
      <c r="N68" s="44">
        <v>6.6386545041781986</v>
      </c>
      <c r="O68" s="44">
        <v>0</v>
      </c>
      <c r="P68" s="44">
        <v>7.8144079002644569</v>
      </c>
      <c r="Q68" s="44">
        <v>1.4226217928011604</v>
      </c>
      <c r="R68" s="44">
        <v>0</v>
      </c>
      <c r="S68" s="44">
        <v>1.6439781870896581</v>
      </c>
      <c r="T68" s="44">
        <v>0.47532844828508314</v>
      </c>
      <c r="U68" s="44">
        <v>0</v>
      </c>
      <c r="V68" s="44">
        <v>0</v>
      </c>
      <c r="W68" s="44">
        <v>0</v>
      </c>
      <c r="X68" s="44">
        <v>0</v>
      </c>
      <c r="Y68" s="44">
        <v>0</v>
      </c>
      <c r="Z68" s="44">
        <v>0</v>
      </c>
      <c r="AA68" s="45">
        <f t="shared" si="4"/>
        <v>159.30050627064421</v>
      </c>
      <c r="AB68" s="44">
        <f t="shared" si="5"/>
        <v>0</v>
      </c>
      <c r="AC68" s="46">
        <f t="shared" si="6"/>
        <v>0</v>
      </c>
      <c r="AD68" s="47">
        <f t="shared" si="7"/>
        <v>0</v>
      </c>
    </row>
    <row r="69" spans="1:30" ht="18">
      <c r="A69" s="8"/>
      <c r="B69" s="39" t="s">
        <v>94</v>
      </c>
      <c r="C69" s="40">
        <v>74.418499999999995</v>
      </c>
      <c r="D69" s="40">
        <v>165.999</v>
      </c>
      <c r="E69" s="41">
        <v>571.77499999999998</v>
      </c>
      <c r="F69" s="41">
        <v>51</v>
      </c>
      <c r="G69" s="40">
        <v>0.8</v>
      </c>
      <c r="H69" s="42">
        <v>-23.8</v>
      </c>
      <c r="I69" s="43">
        <v>9.65</v>
      </c>
      <c r="J69" s="40">
        <v>3.2927302981954502E-2</v>
      </c>
      <c r="K69" s="44">
        <v>2.4799741254246199</v>
      </c>
      <c r="L69" s="45">
        <v>85.154307265476078</v>
      </c>
      <c r="M69" s="44">
        <v>8.9784038461426832</v>
      </c>
      <c r="N69" s="44">
        <v>7.2702585310417662</v>
      </c>
      <c r="O69" s="44">
        <v>0</v>
      </c>
      <c r="P69" s="45">
        <v>38.246094946566259</v>
      </c>
      <c r="Q69" s="45">
        <v>13.436370219599755</v>
      </c>
      <c r="R69" s="44">
        <v>0</v>
      </c>
      <c r="S69" s="44">
        <v>0</v>
      </c>
      <c r="T69" s="44">
        <v>0</v>
      </c>
      <c r="U69" s="44">
        <v>0</v>
      </c>
      <c r="V69" s="44">
        <v>0</v>
      </c>
      <c r="W69" s="44">
        <v>0</v>
      </c>
      <c r="X69" s="44">
        <v>0</v>
      </c>
      <c r="Y69" s="44">
        <v>0</v>
      </c>
      <c r="Z69" s="44">
        <v>0</v>
      </c>
      <c r="AA69" s="45">
        <f t="shared" si="4"/>
        <v>155.56540893425117</v>
      </c>
      <c r="AB69" s="44">
        <f t="shared" si="5"/>
        <v>0</v>
      </c>
      <c r="AC69" s="46">
        <f t="shared" si="6"/>
        <v>0</v>
      </c>
      <c r="AD69" s="47">
        <f t="shared" si="7"/>
        <v>0</v>
      </c>
    </row>
    <row r="70" spans="1:30" ht="18">
      <c r="A70" s="8"/>
      <c r="B70" s="39" t="s">
        <v>95</v>
      </c>
      <c r="C70" s="40">
        <v>74.416700000000006</v>
      </c>
      <c r="D70" s="40">
        <v>161.33529999999999</v>
      </c>
      <c r="E70" s="41">
        <v>479.79300000000001</v>
      </c>
      <c r="F70" s="41">
        <v>45</v>
      </c>
      <c r="G70" s="40">
        <v>0.97</v>
      </c>
      <c r="H70" s="42">
        <v>-24.8</v>
      </c>
      <c r="I70" s="43">
        <v>8.9</v>
      </c>
      <c r="J70" s="40">
        <v>3.8543938537233903E-2</v>
      </c>
      <c r="K70" s="44">
        <v>3.1550293112451708</v>
      </c>
      <c r="L70" s="45">
        <v>85.844334973905703</v>
      </c>
      <c r="M70" s="45">
        <v>10.830441773524868</v>
      </c>
      <c r="N70" s="44">
        <v>5.6070708161820599</v>
      </c>
      <c r="O70" s="44">
        <v>0</v>
      </c>
      <c r="P70" s="45">
        <v>12.860763298417572</v>
      </c>
      <c r="Q70" s="44">
        <v>2.0538069031254231</v>
      </c>
      <c r="R70" s="44">
        <v>0</v>
      </c>
      <c r="S70" s="44">
        <v>1.8686091772359876</v>
      </c>
      <c r="T70" s="44">
        <v>0.22695005527267306</v>
      </c>
      <c r="U70" s="44">
        <v>6.0797701061355536</v>
      </c>
      <c r="V70" s="44">
        <v>0</v>
      </c>
      <c r="W70" s="44">
        <v>2.1415168179322772</v>
      </c>
      <c r="X70" s="44">
        <v>0</v>
      </c>
      <c r="Y70" s="44">
        <v>0.65009855342780354</v>
      </c>
      <c r="Z70" s="44">
        <v>0</v>
      </c>
      <c r="AA70" s="45">
        <f t="shared" si="4"/>
        <v>131.31839178640507</v>
      </c>
      <c r="AB70" s="44">
        <f t="shared" si="5"/>
        <v>8.8713854774956342</v>
      </c>
      <c r="AC70" s="46">
        <f t="shared" si="6"/>
        <v>9.3663284565813382E-2</v>
      </c>
      <c r="AD70" s="47">
        <f t="shared" si="7"/>
        <v>9.3663284565813382E-2</v>
      </c>
    </row>
    <row r="71" spans="1:30" ht="18">
      <c r="A71" s="8"/>
      <c r="B71" s="39" t="s">
        <v>96</v>
      </c>
      <c r="C71" s="40">
        <v>75.551000000000002</v>
      </c>
      <c r="D71" s="40">
        <v>160.75120000000001</v>
      </c>
      <c r="E71" s="41">
        <v>555.28200000000004</v>
      </c>
      <c r="F71" s="41">
        <v>48</v>
      </c>
      <c r="G71" s="40">
        <v>0.77</v>
      </c>
      <c r="H71" s="42">
        <v>-23.9</v>
      </c>
      <c r="I71" s="43">
        <v>8.5</v>
      </c>
      <c r="J71" s="40">
        <v>3.2369694993984399E-2</v>
      </c>
      <c r="K71" s="44">
        <v>4.597209516375564</v>
      </c>
      <c r="L71" s="45">
        <v>60.478024714969138</v>
      </c>
      <c r="M71" s="44">
        <v>7.7552979362161514</v>
      </c>
      <c r="N71" s="44">
        <v>5.115589710879167</v>
      </c>
      <c r="O71" s="44">
        <v>0</v>
      </c>
      <c r="P71" s="44">
        <v>3.7755431195223883</v>
      </c>
      <c r="Q71" s="44">
        <v>0</v>
      </c>
      <c r="R71" s="44">
        <v>0</v>
      </c>
      <c r="S71" s="44">
        <v>0</v>
      </c>
      <c r="T71" s="44">
        <v>0</v>
      </c>
      <c r="U71" s="44">
        <v>2.7412539307906605</v>
      </c>
      <c r="V71" s="44">
        <v>0</v>
      </c>
      <c r="W71" s="44">
        <v>0.78396084119010367</v>
      </c>
      <c r="X71" s="44">
        <v>0</v>
      </c>
      <c r="Y71" s="44">
        <v>0</v>
      </c>
      <c r="Z71" s="44">
        <v>0</v>
      </c>
      <c r="AA71" s="45">
        <f t="shared" si="4"/>
        <v>85.246879769943163</v>
      </c>
      <c r="AB71" s="44">
        <f t="shared" si="5"/>
        <v>3.5252147719807643</v>
      </c>
      <c r="AC71" s="46">
        <f t="shared" si="6"/>
        <v>5.5078692894904892E-2</v>
      </c>
      <c r="AD71" s="47">
        <f t="shared" si="7"/>
        <v>5.5078692894904892E-2</v>
      </c>
    </row>
    <row r="72" spans="1:30" ht="18">
      <c r="A72" s="8"/>
      <c r="B72" s="39" t="s">
        <v>97</v>
      </c>
      <c r="C72" s="40">
        <v>75.171000000000006</v>
      </c>
      <c r="D72" s="40">
        <v>163.58619999999999</v>
      </c>
      <c r="E72" s="41">
        <v>585.60699999999997</v>
      </c>
      <c r="F72" s="41">
        <v>50</v>
      </c>
      <c r="G72" s="40">
        <v>0.77</v>
      </c>
      <c r="H72" s="42">
        <v>-23.4</v>
      </c>
      <c r="I72" s="43">
        <v>8.83</v>
      </c>
      <c r="J72" s="40">
        <v>5.5233519728900601E-2</v>
      </c>
      <c r="K72" s="44">
        <v>1.7595854226385113</v>
      </c>
      <c r="L72" s="45">
        <v>33.222374412112607</v>
      </c>
      <c r="M72" s="44">
        <v>3.17885285130291</v>
      </c>
      <c r="N72" s="44">
        <v>3.4960955248660781</v>
      </c>
      <c r="O72" s="44">
        <v>0</v>
      </c>
      <c r="P72" s="44">
        <v>3.0548016707863406</v>
      </c>
      <c r="Q72" s="44">
        <v>0</v>
      </c>
      <c r="R72" s="44">
        <v>0</v>
      </c>
      <c r="S72" s="44">
        <v>0</v>
      </c>
      <c r="T72" s="44">
        <v>0</v>
      </c>
      <c r="U72" s="44">
        <v>0</v>
      </c>
      <c r="V72" s="44">
        <v>0</v>
      </c>
      <c r="W72" s="44">
        <v>0</v>
      </c>
      <c r="X72" s="44">
        <v>0</v>
      </c>
      <c r="Y72" s="44">
        <v>0</v>
      </c>
      <c r="Z72" s="44">
        <v>0</v>
      </c>
      <c r="AA72" s="45">
        <f t="shared" si="4"/>
        <v>44.711709881706447</v>
      </c>
      <c r="AB72" s="44">
        <f t="shared" si="5"/>
        <v>0</v>
      </c>
      <c r="AC72" s="46">
        <f t="shared" si="6"/>
        <v>0</v>
      </c>
      <c r="AD72" s="47">
        <f t="shared" si="7"/>
        <v>0</v>
      </c>
    </row>
    <row r="73" spans="1:30" ht="18">
      <c r="A73" s="8"/>
      <c r="B73" s="39" t="s">
        <v>98</v>
      </c>
      <c r="C73" s="40">
        <v>75.715699999999998</v>
      </c>
      <c r="D73" s="40">
        <v>164.07929999999999</v>
      </c>
      <c r="E73" s="41">
        <v>635.71799999999996</v>
      </c>
      <c r="F73" s="41">
        <v>58</v>
      </c>
      <c r="G73" s="40">
        <v>0.76</v>
      </c>
      <c r="H73" s="42">
        <v>-22.4</v>
      </c>
      <c r="I73" s="43">
        <v>8.9599999999999991</v>
      </c>
      <c r="J73" s="40">
        <v>2.7743444402785599E-2</v>
      </c>
      <c r="K73" s="44">
        <v>1.3058649578601682</v>
      </c>
      <c r="L73" s="45">
        <v>20.024895557461512</v>
      </c>
      <c r="M73" s="44">
        <v>1.993032062482093</v>
      </c>
      <c r="N73" s="44">
        <v>2.8455977329250852</v>
      </c>
      <c r="O73" s="44">
        <v>0</v>
      </c>
      <c r="P73" s="44">
        <v>2.3904295856938962</v>
      </c>
      <c r="Q73" s="44">
        <v>0</v>
      </c>
      <c r="R73" s="44">
        <v>0</v>
      </c>
      <c r="S73" s="44">
        <v>0</v>
      </c>
      <c r="T73" s="44">
        <v>0</v>
      </c>
      <c r="U73" s="44">
        <v>0</v>
      </c>
      <c r="V73" s="44">
        <v>0</v>
      </c>
      <c r="W73" s="44">
        <v>0</v>
      </c>
      <c r="X73" s="44">
        <v>0</v>
      </c>
      <c r="Y73" s="44">
        <v>0</v>
      </c>
      <c r="Z73" s="44">
        <v>0</v>
      </c>
      <c r="AA73" s="45">
        <f t="shared" si="4"/>
        <v>28.559819896422759</v>
      </c>
      <c r="AB73" s="44">
        <f t="shared" si="5"/>
        <v>0</v>
      </c>
      <c r="AC73" s="46">
        <f t="shared" si="6"/>
        <v>0</v>
      </c>
      <c r="AD73" s="47">
        <f t="shared" si="7"/>
        <v>0</v>
      </c>
    </row>
    <row r="74" spans="1:30" ht="18">
      <c r="A74" s="8"/>
      <c r="B74" s="39" t="s">
        <v>99</v>
      </c>
      <c r="C74" s="40">
        <v>76.559200000000004</v>
      </c>
      <c r="D74" s="40">
        <v>160.07249999999999</v>
      </c>
      <c r="E74" s="41">
        <v>633.68499999999995</v>
      </c>
      <c r="F74" s="41">
        <v>69</v>
      </c>
      <c r="G74" s="40">
        <v>0.77</v>
      </c>
      <c r="H74" s="42">
        <v>-22.3</v>
      </c>
      <c r="I74" s="43">
        <v>8.8699999999999992</v>
      </c>
      <c r="J74" s="40">
        <v>1.0000000000000001E-5</v>
      </c>
      <c r="K74" s="44">
        <v>0</v>
      </c>
      <c r="L74" s="45">
        <v>28.765655685087594</v>
      </c>
      <c r="M74" s="44">
        <v>1.967623359290507</v>
      </c>
      <c r="N74" s="44">
        <v>3.8597599072664481</v>
      </c>
      <c r="O74" s="44">
        <v>0</v>
      </c>
      <c r="P74" s="44">
        <v>6.2495665694781506</v>
      </c>
      <c r="Q74" s="44">
        <v>1.1896632391190334</v>
      </c>
      <c r="R74" s="44">
        <v>0</v>
      </c>
      <c r="S74" s="44">
        <v>0</v>
      </c>
      <c r="T74" s="44">
        <v>0</v>
      </c>
      <c r="U74" s="44">
        <v>0</v>
      </c>
      <c r="V74" s="44">
        <v>0</v>
      </c>
      <c r="W74" s="44">
        <v>0</v>
      </c>
      <c r="X74" s="44">
        <v>0</v>
      </c>
      <c r="Y74" s="44">
        <v>0</v>
      </c>
      <c r="Z74" s="44">
        <v>0</v>
      </c>
      <c r="AA74" s="45">
        <f t="shared" si="4"/>
        <v>42.032268760241735</v>
      </c>
      <c r="AB74" s="44">
        <f t="shared" si="5"/>
        <v>0</v>
      </c>
      <c r="AC74" s="46">
        <f t="shared" si="6"/>
        <v>0</v>
      </c>
      <c r="AD74" s="47">
        <f t="shared" si="7"/>
        <v>0</v>
      </c>
    </row>
    <row r="75" spans="1:30" ht="18">
      <c r="A75" s="8"/>
      <c r="B75" s="39" t="s">
        <v>100</v>
      </c>
      <c r="C75" s="40">
        <v>76.933800000000005</v>
      </c>
      <c r="D75" s="40">
        <v>155.16929999999999</v>
      </c>
      <c r="E75" s="41">
        <v>616.83699999999999</v>
      </c>
      <c r="F75" s="41">
        <v>57</v>
      </c>
      <c r="G75" s="40">
        <v>0.91</v>
      </c>
      <c r="H75" s="42">
        <v>-23.1</v>
      </c>
      <c r="I75" s="43">
        <v>8.98</v>
      </c>
      <c r="J75" s="40">
        <v>5.2170609851545501E-2</v>
      </c>
      <c r="K75" s="44">
        <v>1.9613964448270456</v>
      </c>
      <c r="L75" s="45">
        <v>50.72790991178119</v>
      </c>
      <c r="M75" s="44">
        <v>5.1632914725960131</v>
      </c>
      <c r="N75" s="44">
        <v>3.2443144267682045</v>
      </c>
      <c r="O75" s="44">
        <v>0</v>
      </c>
      <c r="P75" s="44">
        <v>7.340378122811039</v>
      </c>
      <c r="Q75" s="44">
        <v>2.0672476255504968</v>
      </c>
      <c r="R75" s="44">
        <v>0</v>
      </c>
      <c r="S75" s="44">
        <v>0</v>
      </c>
      <c r="T75" s="44">
        <v>0</v>
      </c>
      <c r="U75" s="44">
        <v>3.0159070930300067</v>
      </c>
      <c r="V75" s="44">
        <v>0</v>
      </c>
      <c r="W75" s="44">
        <v>1.4957899296789767</v>
      </c>
      <c r="X75" s="44">
        <v>0</v>
      </c>
      <c r="Y75" s="44">
        <v>0.48523410901823316</v>
      </c>
      <c r="Z75" s="44">
        <v>0</v>
      </c>
      <c r="AA75" s="45">
        <f t="shared" si="4"/>
        <v>75.501469136061218</v>
      </c>
      <c r="AB75" s="44">
        <f t="shared" si="5"/>
        <v>4.9969311317272158</v>
      </c>
      <c r="AC75" s="46">
        <f t="shared" si="6"/>
        <v>8.9671518808384768E-2</v>
      </c>
      <c r="AD75" s="47">
        <f t="shared" si="7"/>
        <v>8.9671518808384768E-2</v>
      </c>
    </row>
    <row r="76" spans="1:30" ht="18">
      <c r="A76" s="8"/>
      <c r="B76" s="39" t="s">
        <v>101</v>
      </c>
      <c r="C76" s="40">
        <v>76.968500000000006</v>
      </c>
      <c r="D76" s="40">
        <v>150.2912</v>
      </c>
      <c r="E76" s="41">
        <v>600.95600000000002</v>
      </c>
      <c r="F76" s="41">
        <v>43</v>
      </c>
      <c r="G76" s="40">
        <v>0.87</v>
      </c>
      <c r="H76" s="42">
        <v>-23.8</v>
      </c>
      <c r="I76" s="43">
        <v>7.9</v>
      </c>
      <c r="J76" s="40">
        <v>4.89719487237604E-2</v>
      </c>
      <c r="K76" s="44">
        <v>4.065347332240294</v>
      </c>
      <c r="L76" s="45">
        <v>84.173516559196628</v>
      </c>
      <c r="M76" s="44">
        <v>9.0071021209597077</v>
      </c>
      <c r="N76" s="44">
        <v>5.4833873366709573</v>
      </c>
      <c r="O76" s="44">
        <v>0</v>
      </c>
      <c r="P76" s="44">
        <v>4.4350102659340171</v>
      </c>
      <c r="Q76" s="44">
        <v>0</v>
      </c>
      <c r="R76" s="44">
        <v>0</v>
      </c>
      <c r="S76" s="44">
        <v>0</v>
      </c>
      <c r="T76" s="44">
        <v>0</v>
      </c>
      <c r="U76" s="44">
        <v>4.3395021339560707</v>
      </c>
      <c r="V76" s="44">
        <v>0</v>
      </c>
      <c r="W76" s="44">
        <v>1.9708171057290564</v>
      </c>
      <c r="X76" s="44">
        <v>0</v>
      </c>
      <c r="Y76" s="44">
        <v>0.67498649905354002</v>
      </c>
      <c r="Z76" s="44">
        <v>0</v>
      </c>
      <c r="AA76" s="45">
        <f t="shared" si="4"/>
        <v>114.14966935374026</v>
      </c>
      <c r="AB76" s="44">
        <f t="shared" si="5"/>
        <v>6.985305738738667</v>
      </c>
      <c r="AC76" s="46">
        <f t="shared" si="6"/>
        <v>7.6627862917189968E-2</v>
      </c>
      <c r="AD76" s="47">
        <f t="shared" si="7"/>
        <v>7.6627862917189968E-2</v>
      </c>
    </row>
    <row r="77" spans="1:30" ht="18">
      <c r="A77" s="8"/>
      <c r="B77" s="39" t="s">
        <v>102</v>
      </c>
      <c r="C77" s="40">
        <v>74.997299999999996</v>
      </c>
      <c r="D77" s="40">
        <v>160.01</v>
      </c>
      <c r="E77" s="41">
        <v>497.10300000000001</v>
      </c>
      <c r="F77" s="41">
        <v>46</v>
      </c>
      <c r="G77" s="40">
        <v>0.8</v>
      </c>
      <c r="H77" s="42">
        <v>-24.2</v>
      </c>
      <c r="I77" s="43">
        <v>7.7799999999999994</v>
      </c>
      <c r="J77" s="40">
        <v>5.5183380835956398E-2</v>
      </c>
      <c r="K77" s="44">
        <v>2.5202599721218384</v>
      </c>
      <c r="L77" s="45">
        <v>87.313264590959577</v>
      </c>
      <c r="M77" s="45">
        <v>11.834065399252799</v>
      </c>
      <c r="N77" s="44">
        <v>6.8734949896261002</v>
      </c>
      <c r="O77" s="44">
        <v>0</v>
      </c>
      <c r="P77" s="45">
        <v>13.150841496221449</v>
      </c>
      <c r="Q77" s="44">
        <v>4.6551465106664836</v>
      </c>
      <c r="R77" s="44">
        <v>0</v>
      </c>
      <c r="S77" s="44">
        <v>0</v>
      </c>
      <c r="T77" s="44">
        <v>0</v>
      </c>
      <c r="U77" s="44">
        <v>6.2077186917698688</v>
      </c>
      <c r="V77" s="44">
        <v>0</v>
      </c>
      <c r="W77" s="44">
        <v>1.9082521004123605</v>
      </c>
      <c r="X77" s="44">
        <v>0</v>
      </c>
      <c r="Y77" s="44">
        <v>1.1269915751928525</v>
      </c>
      <c r="Z77" s="44">
        <v>0</v>
      </c>
      <c r="AA77" s="45">
        <f t="shared" si="4"/>
        <v>135.5900353262233</v>
      </c>
      <c r="AB77" s="44">
        <f t="shared" si="5"/>
        <v>9.2429623673750818</v>
      </c>
      <c r="AC77" s="46">
        <f t="shared" si="6"/>
        <v>9.5726217340322842E-2</v>
      </c>
      <c r="AD77" s="47">
        <f t="shared" si="7"/>
        <v>9.5726217340322828E-2</v>
      </c>
    </row>
    <row r="78" spans="1:30" ht="18">
      <c r="A78" s="8"/>
      <c r="B78" s="39" t="s">
        <v>103</v>
      </c>
      <c r="C78" s="40">
        <v>74.832700000000003</v>
      </c>
      <c r="D78" s="40">
        <v>159.33019999999999</v>
      </c>
      <c r="E78" s="41">
        <v>470.19400000000002</v>
      </c>
      <c r="F78" s="41">
        <v>42</v>
      </c>
      <c r="G78" s="40">
        <v>0.88</v>
      </c>
      <c r="H78" s="42">
        <v>-24.6</v>
      </c>
      <c r="I78" s="43">
        <v>7.95</v>
      </c>
      <c r="J78" s="40">
        <v>7.3117781949917998E-2</v>
      </c>
      <c r="K78" s="44">
        <v>3.4362065737575822</v>
      </c>
      <c r="L78" s="45">
        <v>97.25065265833932</v>
      </c>
      <c r="M78" s="44">
        <v>9.5767246512369493</v>
      </c>
      <c r="N78" s="44">
        <v>5.4254765321626843</v>
      </c>
      <c r="O78" s="44">
        <v>0</v>
      </c>
      <c r="P78" s="44">
        <v>0</v>
      </c>
      <c r="Q78" s="44">
        <v>0</v>
      </c>
      <c r="R78" s="44">
        <v>0</v>
      </c>
      <c r="S78" s="44">
        <v>0</v>
      </c>
      <c r="T78" s="44">
        <v>0</v>
      </c>
      <c r="U78" s="45">
        <v>10.460622734172189</v>
      </c>
      <c r="V78" s="44">
        <v>0</v>
      </c>
      <c r="W78" s="44">
        <v>4.98029793029409</v>
      </c>
      <c r="X78" s="44">
        <v>0.95621024998512949</v>
      </c>
      <c r="Y78" s="44">
        <v>1.7207284367679261</v>
      </c>
      <c r="Z78" s="44">
        <v>0</v>
      </c>
      <c r="AA78" s="45">
        <f t="shared" si="4"/>
        <v>133.80691976671588</v>
      </c>
      <c r="AB78" s="45">
        <f t="shared" si="5"/>
        <v>17.161649101234204</v>
      </c>
      <c r="AC78" s="46">
        <f t="shared" si="6"/>
        <v>0.15704336508837188</v>
      </c>
      <c r="AD78" s="47">
        <f t="shared" si="7"/>
        <v>0.1499982854754357</v>
      </c>
    </row>
    <row r="79" spans="1:30" ht="18">
      <c r="A79" s="8"/>
      <c r="B79" s="39" t="s">
        <v>104</v>
      </c>
      <c r="C79" s="40">
        <v>74.582800000000006</v>
      </c>
      <c r="D79" s="40">
        <v>157.00299999999999</v>
      </c>
      <c r="E79" s="41">
        <v>403.53100000000001</v>
      </c>
      <c r="F79" s="41">
        <v>36</v>
      </c>
      <c r="G79" s="40">
        <v>0.6</v>
      </c>
      <c r="H79" s="42">
        <v>-25.5</v>
      </c>
      <c r="I79" s="43">
        <v>7</v>
      </c>
      <c r="J79" s="40">
        <v>7.1279446170294206E-2</v>
      </c>
      <c r="K79" s="44">
        <v>2.1806089324063662</v>
      </c>
      <c r="L79" s="45">
        <v>49.894708949168987</v>
      </c>
      <c r="M79" s="44">
        <v>5.4908120164619927</v>
      </c>
      <c r="N79" s="44">
        <v>0</v>
      </c>
      <c r="O79" s="44">
        <v>0</v>
      </c>
      <c r="P79" s="44">
        <v>5.9803414513007151</v>
      </c>
      <c r="Q79" s="44">
        <v>2.0865836317480344</v>
      </c>
      <c r="R79" s="44">
        <v>0</v>
      </c>
      <c r="S79" s="44">
        <v>0</v>
      </c>
      <c r="T79" s="44">
        <v>0</v>
      </c>
      <c r="U79" s="44">
        <v>8.4541561695874989</v>
      </c>
      <c r="V79" s="44">
        <v>0</v>
      </c>
      <c r="W79" s="44">
        <v>4.8688534996749491</v>
      </c>
      <c r="X79" s="44">
        <v>0</v>
      </c>
      <c r="Y79" s="44">
        <v>1.4414527599673543</v>
      </c>
      <c r="Z79" s="44">
        <v>0</v>
      </c>
      <c r="AA79" s="45">
        <f t="shared" si="4"/>
        <v>80.397517410315899</v>
      </c>
      <c r="AB79" s="45">
        <f t="shared" si="5"/>
        <v>14.764462429229802</v>
      </c>
      <c r="AC79" s="46">
        <f t="shared" si="6"/>
        <v>0.22834289574830968</v>
      </c>
      <c r="AD79" s="47">
        <f t="shared" si="7"/>
        <v>0.22834289574830968</v>
      </c>
    </row>
    <row r="80" spans="1:30" ht="18">
      <c r="A80" s="8"/>
      <c r="B80" s="39" t="s">
        <v>105</v>
      </c>
      <c r="C80" s="40">
        <v>74.334199999999996</v>
      </c>
      <c r="D80" s="40">
        <v>156.0077</v>
      </c>
      <c r="E80" s="41">
        <v>361.38</v>
      </c>
      <c r="F80" s="41">
        <v>28</v>
      </c>
      <c r="G80" s="40">
        <v>0.71</v>
      </c>
      <c r="H80" s="42">
        <v>-25.2</v>
      </c>
      <c r="I80" s="43">
        <v>6.39</v>
      </c>
      <c r="J80" s="40">
        <v>8.6349927495797896E-2</v>
      </c>
      <c r="K80" s="44">
        <v>2.9123450724129336</v>
      </c>
      <c r="L80" s="45">
        <v>72.271743770729785</v>
      </c>
      <c r="M80" s="45">
        <v>12.098999336830905</v>
      </c>
      <c r="N80" s="44">
        <v>2.5390756438379425</v>
      </c>
      <c r="O80" s="44">
        <v>0</v>
      </c>
      <c r="P80" s="44">
        <v>5.7918024684912295</v>
      </c>
      <c r="Q80" s="44">
        <v>0</v>
      </c>
      <c r="R80" s="44">
        <v>0</v>
      </c>
      <c r="S80" s="44">
        <v>0</v>
      </c>
      <c r="T80" s="44">
        <v>0</v>
      </c>
      <c r="U80" s="45">
        <v>23.664288937622537</v>
      </c>
      <c r="V80" s="44">
        <v>0</v>
      </c>
      <c r="W80" s="44">
        <v>8.8177723722475392</v>
      </c>
      <c r="X80" s="44">
        <v>1.3719649806431751</v>
      </c>
      <c r="Y80" s="44">
        <v>3.9986844032411013</v>
      </c>
      <c r="Z80" s="44">
        <v>1.9691601354757986</v>
      </c>
      <c r="AA80" s="45">
        <f t="shared" si="4"/>
        <v>135.43583712153293</v>
      </c>
      <c r="AB80" s="45">
        <f t="shared" si="5"/>
        <v>36.480745713111176</v>
      </c>
      <c r="AC80" s="46">
        <f t="shared" si="6"/>
        <v>0.3552554797286766</v>
      </c>
      <c r="AD80" s="47">
        <f t="shared" si="7"/>
        <v>0.33544745399627551</v>
      </c>
    </row>
    <row r="81" spans="1:30" ht="18">
      <c r="A81" s="8"/>
      <c r="B81" s="39" t="s">
        <v>106</v>
      </c>
      <c r="C81" s="40">
        <v>73.291799999999995</v>
      </c>
      <c r="D81" s="40">
        <v>155.16749999999999</v>
      </c>
      <c r="E81" s="41">
        <v>250.85900000000001</v>
      </c>
      <c r="F81" s="41">
        <v>33</v>
      </c>
      <c r="G81" s="40">
        <v>0.99</v>
      </c>
      <c r="H81" s="42">
        <v>-25</v>
      </c>
      <c r="I81" s="43">
        <v>7.62</v>
      </c>
      <c r="J81" s="40">
        <v>8.7329130281857098E-2</v>
      </c>
      <c r="K81" s="44">
        <v>2.6869400473344589</v>
      </c>
      <c r="L81" s="45">
        <v>67.798048380632125</v>
      </c>
      <c r="M81" s="44">
        <v>9.1440779331819453</v>
      </c>
      <c r="N81" s="44">
        <v>6.2733511183010462</v>
      </c>
      <c r="O81" s="44">
        <v>0</v>
      </c>
      <c r="P81" s="45">
        <v>13.78425690670165</v>
      </c>
      <c r="Q81" s="44">
        <v>1.4996870067356094</v>
      </c>
      <c r="R81" s="44">
        <v>0.55500834441474545</v>
      </c>
      <c r="S81" s="44">
        <v>0</v>
      </c>
      <c r="T81" s="44">
        <v>0</v>
      </c>
      <c r="U81" s="45">
        <v>12.299018358425119</v>
      </c>
      <c r="V81" s="44">
        <v>0</v>
      </c>
      <c r="W81" s="44">
        <v>5.8890405527456089</v>
      </c>
      <c r="X81" s="44">
        <v>1.1837393662117859</v>
      </c>
      <c r="Y81" s="44">
        <v>1.2766147818201539</v>
      </c>
      <c r="Z81" s="44">
        <v>0.67520674200649122</v>
      </c>
      <c r="AA81" s="45">
        <f t="shared" si="4"/>
        <v>123.06498953851074</v>
      </c>
      <c r="AB81" s="45">
        <f t="shared" si="5"/>
        <v>19.464673692990882</v>
      </c>
      <c r="AC81" s="46">
        <f t="shared" si="6"/>
        <v>0.23926414570361337</v>
      </c>
      <c r="AD81" s="47">
        <f t="shared" si="7"/>
        <v>0.22305829144968295</v>
      </c>
    </row>
    <row r="82" spans="1:30" ht="18">
      <c r="A82" s="8"/>
      <c r="B82" s="39" t="s">
        <v>107</v>
      </c>
      <c r="C82" s="40">
        <v>76.398200000000003</v>
      </c>
      <c r="D82" s="40">
        <v>125.47280000000001</v>
      </c>
      <c r="E82" s="41">
        <v>336.68900000000002</v>
      </c>
      <c r="F82" s="41">
        <v>50</v>
      </c>
      <c r="G82" s="40">
        <v>0.4</v>
      </c>
      <c r="H82" s="42">
        <v>-24.3</v>
      </c>
      <c r="I82" s="43">
        <v>6.31</v>
      </c>
      <c r="J82" s="40">
        <v>4.9097009119216099E-2</v>
      </c>
      <c r="K82" s="44">
        <v>4.1436218965806475</v>
      </c>
      <c r="L82" s="45">
        <v>163.46941072229339</v>
      </c>
      <c r="M82" s="45">
        <v>25.895992284809573</v>
      </c>
      <c r="N82" s="44">
        <v>6.6172933741872333</v>
      </c>
      <c r="O82" s="44">
        <v>0</v>
      </c>
      <c r="P82" s="45">
        <v>30.141941733576864</v>
      </c>
      <c r="Q82" s="44">
        <v>5.0998560304323375</v>
      </c>
      <c r="R82" s="44">
        <v>0</v>
      </c>
      <c r="S82" s="44">
        <v>0</v>
      </c>
      <c r="T82" s="44">
        <v>0</v>
      </c>
      <c r="U82" s="44">
        <v>5.5521462476538668</v>
      </c>
      <c r="V82" s="44">
        <v>0</v>
      </c>
      <c r="W82" s="44">
        <v>6.4200133767686935</v>
      </c>
      <c r="X82" s="44">
        <v>0</v>
      </c>
      <c r="Y82" s="44">
        <v>0</v>
      </c>
      <c r="Z82" s="44">
        <v>0</v>
      </c>
      <c r="AA82" s="45">
        <f t="shared" si="4"/>
        <v>247.3402756663026</v>
      </c>
      <c r="AB82" s="45">
        <f t="shared" si="5"/>
        <v>11.972159624422559</v>
      </c>
      <c r="AC82" s="46">
        <f t="shared" si="6"/>
        <v>6.8240153121991623E-2</v>
      </c>
      <c r="AD82" s="47">
        <f t="shared" si="7"/>
        <v>6.8240153121991623E-2</v>
      </c>
    </row>
    <row r="83" spans="1:30" ht="18">
      <c r="A83" s="8"/>
      <c r="B83" s="34" t="s">
        <v>108</v>
      </c>
      <c r="C83" s="35"/>
      <c r="D83" s="35"/>
      <c r="E83" s="35"/>
      <c r="F83" s="35"/>
      <c r="G83" s="35"/>
      <c r="H83" s="35"/>
      <c r="I83" s="36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46"/>
      <c r="AD83" s="38"/>
    </row>
    <row r="84" spans="1:30" ht="18">
      <c r="A84" s="8"/>
      <c r="B84" s="39" t="s">
        <v>109</v>
      </c>
      <c r="C84" s="40">
        <v>73.566000000000003</v>
      </c>
      <c r="D84" s="40">
        <v>130.00800000000001</v>
      </c>
      <c r="E84" s="41">
        <v>68.0779</v>
      </c>
      <c r="F84" s="41">
        <v>14</v>
      </c>
      <c r="G84" s="40">
        <v>0.18</v>
      </c>
      <c r="H84" s="41" t="s">
        <v>34</v>
      </c>
      <c r="I84" s="62" t="s">
        <v>34</v>
      </c>
      <c r="J84" s="40">
        <v>9.6745728191909797E-2</v>
      </c>
      <c r="K84" s="44">
        <v>6.3617885914669925</v>
      </c>
      <c r="L84" s="45">
        <v>161.03291609884062</v>
      </c>
      <c r="M84" s="45">
        <v>12.166059603916789</v>
      </c>
      <c r="N84" s="44">
        <v>7.4268876762039309</v>
      </c>
      <c r="O84" s="44">
        <v>0</v>
      </c>
      <c r="P84" s="45">
        <v>16.549587390714564</v>
      </c>
      <c r="Q84" s="44">
        <v>2.771745204738993</v>
      </c>
      <c r="R84" s="44">
        <v>0</v>
      </c>
      <c r="S84" s="44">
        <v>0</v>
      </c>
      <c r="T84" s="44">
        <v>0</v>
      </c>
      <c r="U84" s="45">
        <v>42.406624186626289</v>
      </c>
      <c r="V84" s="44">
        <v>0</v>
      </c>
      <c r="W84" s="45">
        <v>29.065204913991277</v>
      </c>
      <c r="X84" s="44">
        <v>8.0147289626744893</v>
      </c>
      <c r="Y84" s="44">
        <v>5.4446289071693474</v>
      </c>
      <c r="Z84" s="44">
        <v>0</v>
      </c>
      <c r="AA84" s="45">
        <f t="shared" ref="AA84:AA92" si="8">SUM(K84:Z84)</f>
        <v>291.24017153634333</v>
      </c>
      <c r="AB84" s="45">
        <f t="shared" ref="AB84:AB92" si="9">U84+W84+Y84</f>
        <v>76.916458007786915</v>
      </c>
      <c r="AC84" s="46">
        <f t="shared" ref="AC84:AC92" si="10">(U84+V84+W84+X84+Y84+Z84)/(L84+U84+V84+W84+X84+Y84+Z84)</f>
        <v>0.3452991144261871</v>
      </c>
      <c r="AD84" s="47">
        <f t="shared" ref="AD84:AD92" si="11">AB84/(AB84+L84)</f>
        <v>0.32324715413338245</v>
      </c>
    </row>
    <row r="85" spans="1:30" ht="18">
      <c r="A85" s="8"/>
      <c r="B85" s="39" t="s">
        <v>110</v>
      </c>
      <c r="C85" s="40">
        <v>72.459999999999994</v>
      </c>
      <c r="D85" s="40">
        <v>150.596</v>
      </c>
      <c r="E85" s="41">
        <v>96.146500000000003</v>
      </c>
      <c r="F85" s="41">
        <v>1</v>
      </c>
      <c r="G85" s="40">
        <v>0.87</v>
      </c>
      <c r="H85" s="42">
        <v>-27.4</v>
      </c>
      <c r="I85" s="43">
        <v>5.27</v>
      </c>
      <c r="J85" s="40">
        <v>0.46583673158231298</v>
      </c>
      <c r="K85" s="44">
        <v>1.1367090418498256</v>
      </c>
      <c r="L85" s="45">
        <v>48.017655342533672</v>
      </c>
      <c r="M85" s="44">
        <v>4.4998666152413485</v>
      </c>
      <c r="N85" s="44">
        <v>3.3613167150821308</v>
      </c>
      <c r="O85" s="44">
        <v>0</v>
      </c>
      <c r="P85" s="44">
        <v>7.3212955083094737</v>
      </c>
      <c r="Q85" s="44">
        <v>1.1872053860131344</v>
      </c>
      <c r="R85" s="44">
        <v>0</v>
      </c>
      <c r="S85" s="44">
        <v>0</v>
      </c>
      <c r="T85" s="44">
        <v>0</v>
      </c>
      <c r="U85" s="45">
        <v>36.006259790293399</v>
      </c>
      <c r="V85" s="44">
        <v>0</v>
      </c>
      <c r="W85" s="45">
        <v>10.548372534505955</v>
      </c>
      <c r="X85" s="44">
        <v>1.5228269460126511</v>
      </c>
      <c r="Y85" s="44">
        <v>4.1919377989676674</v>
      </c>
      <c r="Z85" s="44">
        <v>1.2308264026009017</v>
      </c>
      <c r="AA85" s="45">
        <f t="shared" si="8"/>
        <v>119.02427208141016</v>
      </c>
      <c r="AB85" s="45">
        <f t="shared" si="9"/>
        <v>50.746570123767022</v>
      </c>
      <c r="AC85" s="46">
        <f t="shared" si="10"/>
        <v>0.52700296831380133</v>
      </c>
      <c r="AD85" s="47">
        <f t="shared" si="11"/>
        <v>0.51381529986363572</v>
      </c>
    </row>
    <row r="86" spans="1:30" ht="18">
      <c r="A86" s="8"/>
      <c r="B86" s="39" t="s">
        <v>111</v>
      </c>
      <c r="C86" s="40">
        <v>72.566999999999993</v>
      </c>
      <c r="D86" s="40">
        <v>152.37299999999999</v>
      </c>
      <c r="E86" s="41">
        <v>127.608</v>
      </c>
      <c r="F86" s="41">
        <v>18</v>
      </c>
      <c r="G86" s="40">
        <v>0.41</v>
      </c>
      <c r="H86" s="42">
        <v>-26.2</v>
      </c>
      <c r="I86" s="43">
        <v>6.0299999999999994</v>
      </c>
      <c r="J86" s="40">
        <v>0.28166897997292001</v>
      </c>
      <c r="K86" s="44">
        <v>1.4803063781353165</v>
      </c>
      <c r="L86" s="45">
        <v>42.103462427223413</v>
      </c>
      <c r="M86" s="44">
        <v>4.4370106465659891</v>
      </c>
      <c r="N86" s="44">
        <v>2.298459582554047</v>
      </c>
      <c r="O86" s="44">
        <v>0</v>
      </c>
      <c r="P86" s="44">
        <v>2.7583131898919442</v>
      </c>
      <c r="Q86" s="44">
        <v>0</v>
      </c>
      <c r="R86" s="44">
        <v>0</v>
      </c>
      <c r="S86" s="44">
        <v>0</v>
      </c>
      <c r="T86" s="44">
        <v>0</v>
      </c>
      <c r="U86" s="45">
        <v>13.578280412829571</v>
      </c>
      <c r="V86" s="44">
        <v>0</v>
      </c>
      <c r="W86" s="44">
        <v>5.7540765023300393</v>
      </c>
      <c r="X86" s="44">
        <v>1.4773177160235547</v>
      </c>
      <c r="Y86" s="44">
        <v>2.1427856118598476</v>
      </c>
      <c r="Z86" s="44">
        <v>0</v>
      </c>
      <c r="AA86" s="45">
        <f t="shared" si="8"/>
        <v>76.030012467413712</v>
      </c>
      <c r="AB86" s="45">
        <f t="shared" si="9"/>
        <v>21.475142527019457</v>
      </c>
      <c r="AC86" s="46">
        <f t="shared" si="10"/>
        <v>0.35281123225900157</v>
      </c>
      <c r="AD86" s="47">
        <f t="shared" si="11"/>
        <v>0.33777310059689081</v>
      </c>
    </row>
    <row r="87" spans="1:30" ht="18">
      <c r="A87" s="8"/>
      <c r="B87" s="39" t="s">
        <v>112</v>
      </c>
      <c r="C87" s="40">
        <v>72.2</v>
      </c>
      <c r="D87" s="40">
        <v>153.166</v>
      </c>
      <c r="E87" s="41">
        <v>110.794</v>
      </c>
      <c r="F87" s="41">
        <v>18</v>
      </c>
      <c r="G87" s="40">
        <v>0.63</v>
      </c>
      <c r="H87" s="42">
        <v>-26.6</v>
      </c>
      <c r="I87" s="43">
        <v>5.68</v>
      </c>
      <c r="J87" s="40">
        <v>0.32183563694946998</v>
      </c>
      <c r="K87" s="44">
        <v>0</v>
      </c>
      <c r="L87" s="45">
        <v>30.438767642821535</v>
      </c>
      <c r="M87" s="44">
        <v>1.7907281144178091</v>
      </c>
      <c r="N87" s="44">
        <v>1.7199434432207932</v>
      </c>
      <c r="O87" s="44">
        <v>0</v>
      </c>
      <c r="P87" s="44">
        <v>3.4046232402136396</v>
      </c>
      <c r="Q87" s="44">
        <v>0</v>
      </c>
      <c r="R87" s="44">
        <v>0</v>
      </c>
      <c r="S87" s="44">
        <v>0</v>
      </c>
      <c r="T87" s="44">
        <v>0</v>
      </c>
      <c r="U87" s="44">
        <v>2.0681513069795483</v>
      </c>
      <c r="V87" s="44">
        <v>0</v>
      </c>
      <c r="W87" s="44">
        <v>6.4433046733077219</v>
      </c>
      <c r="X87" s="44">
        <v>1.2333855087085261</v>
      </c>
      <c r="Y87" s="44">
        <v>2.5301971909410295</v>
      </c>
      <c r="Z87" s="44">
        <v>0.73251914046558841</v>
      </c>
      <c r="AA87" s="45">
        <f t="shared" si="8"/>
        <v>50.361620261076197</v>
      </c>
      <c r="AB87" s="45">
        <f t="shared" si="9"/>
        <v>11.041653171228299</v>
      </c>
      <c r="AC87" s="46">
        <f t="shared" si="10"/>
        <v>0.29939373886550963</v>
      </c>
      <c r="AD87" s="47">
        <f t="shared" si="11"/>
        <v>0.26618951675360969</v>
      </c>
    </row>
    <row r="88" spans="1:30" ht="18">
      <c r="A88" s="8"/>
      <c r="B88" s="39" t="s">
        <v>113</v>
      </c>
      <c r="C88" s="40">
        <v>71.358000000000004</v>
      </c>
      <c r="D88" s="40">
        <v>152.15299999999999</v>
      </c>
      <c r="E88" s="41">
        <v>42.470399999999998</v>
      </c>
      <c r="F88" s="41">
        <v>9</v>
      </c>
      <c r="G88" s="40">
        <v>1.35</v>
      </c>
      <c r="H88" s="42">
        <v>-27.4</v>
      </c>
      <c r="I88" s="43">
        <v>5.0299999999999994</v>
      </c>
      <c r="J88" s="40">
        <v>0.58001820700561202</v>
      </c>
      <c r="K88" s="44">
        <v>1.4790514360098408</v>
      </c>
      <c r="L88" s="45">
        <v>47.835825131282014</v>
      </c>
      <c r="M88" s="44">
        <v>3.9202011665273018</v>
      </c>
      <c r="N88" s="44">
        <v>3.4774217825007128</v>
      </c>
      <c r="O88" s="44">
        <v>0.60458293333708113</v>
      </c>
      <c r="P88" s="44">
        <v>5.9447458866506953</v>
      </c>
      <c r="Q88" s="44">
        <v>0.80351198543339075</v>
      </c>
      <c r="R88" s="44">
        <v>0</v>
      </c>
      <c r="S88" s="44">
        <v>2.5397161929300589</v>
      </c>
      <c r="T88" s="44">
        <v>0.2948816704259723</v>
      </c>
      <c r="U88" s="45">
        <v>27.978303507333656</v>
      </c>
      <c r="V88" s="44">
        <v>1.2264551277964704</v>
      </c>
      <c r="W88" s="45">
        <v>11.595874028403724</v>
      </c>
      <c r="X88" s="44">
        <v>2.0265270109443141</v>
      </c>
      <c r="Y88" s="44">
        <v>3.8964971052660862</v>
      </c>
      <c r="Z88" s="44">
        <v>1.2357274322532112</v>
      </c>
      <c r="AA88" s="45">
        <f t="shared" si="8"/>
        <v>114.85932239709454</v>
      </c>
      <c r="AB88" s="45">
        <f t="shared" si="9"/>
        <v>43.470674641003463</v>
      </c>
      <c r="AC88" s="46">
        <f t="shared" si="10"/>
        <v>0.50064491262956923</v>
      </c>
      <c r="AD88" s="47">
        <f t="shared" si="11"/>
        <v>0.47609616784585407</v>
      </c>
    </row>
    <row r="89" spans="1:30" ht="18">
      <c r="A89" s="8"/>
      <c r="B89" s="39" t="s">
        <v>114</v>
      </c>
      <c r="C89" s="40">
        <v>70.566999999999993</v>
      </c>
      <c r="D89" s="40">
        <v>161.21700000000001</v>
      </c>
      <c r="E89" s="41">
        <v>111.133</v>
      </c>
      <c r="F89" s="41">
        <v>9</v>
      </c>
      <c r="G89" s="40">
        <v>0.42</v>
      </c>
      <c r="H89" s="42">
        <v>-26.4</v>
      </c>
      <c r="I89" s="43">
        <v>6.66</v>
      </c>
      <c r="J89" s="40">
        <v>0.33450033309443</v>
      </c>
      <c r="K89" s="44">
        <v>3.5152647150760519</v>
      </c>
      <c r="L89" s="45">
        <v>120.14557929361074</v>
      </c>
      <c r="M89" s="45">
        <v>17.936241958757734</v>
      </c>
      <c r="N89" s="44">
        <v>6.1139189932449769</v>
      </c>
      <c r="O89" s="44">
        <v>2.1761082569870527</v>
      </c>
      <c r="P89" s="44">
        <v>6.8473106444075933</v>
      </c>
      <c r="Q89" s="44">
        <v>0</v>
      </c>
      <c r="R89" s="44">
        <v>0</v>
      </c>
      <c r="S89" s="44">
        <v>0</v>
      </c>
      <c r="T89" s="44">
        <v>0</v>
      </c>
      <c r="U89" s="45">
        <v>35.875750616936429</v>
      </c>
      <c r="V89" s="44">
        <v>0</v>
      </c>
      <c r="W89" s="45">
        <v>16.496299702411278</v>
      </c>
      <c r="X89" s="44">
        <v>4.124536745814309</v>
      </c>
      <c r="Y89" s="44">
        <v>3.6590381801264038</v>
      </c>
      <c r="Z89" s="44">
        <v>0</v>
      </c>
      <c r="AA89" s="45">
        <f t="shared" si="8"/>
        <v>216.89004910737253</v>
      </c>
      <c r="AB89" s="45">
        <f t="shared" si="9"/>
        <v>56.031088499474109</v>
      </c>
      <c r="AC89" s="46">
        <f t="shared" si="10"/>
        <v>0.33363961931995922</v>
      </c>
      <c r="AD89" s="47">
        <f t="shared" si="11"/>
        <v>0.31803921144246661</v>
      </c>
    </row>
    <row r="90" spans="1:30" ht="18">
      <c r="A90" s="8"/>
      <c r="B90" s="39" t="s">
        <v>115</v>
      </c>
      <c r="C90" s="40">
        <v>70.168000000000006</v>
      </c>
      <c r="D90" s="40">
        <v>161.21700000000001</v>
      </c>
      <c r="E90" s="41">
        <v>67.337900000000005</v>
      </c>
      <c r="F90" s="41">
        <v>8</v>
      </c>
      <c r="G90" s="40">
        <v>0.4</v>
      </c>
      <c r="H90" s="42">
        <v>-26.2</v>
      </c>
      <c r="I90" s="43">
        <v>6.35</v>
      </c>
      <c r="J90" s="40">
        <v>0.29953038897203599</v>
      </c>
      <c r="K90" s="44">
        <v>4.7723966419366883</v>
      </c>
      <c r="L90" s="45">
        <v>111.14190805145398</v>
      </c>
      <c r="M90" s="45">
        <v>12.59156229529998</v>
      </c>
      <c r="N90" s="44">
        <v>6.1811301053677425</v>
      </c>
      <c r="O90" s="44">
        <v>0</v>
      </c>
      <c r="P90" s="44">
        <v>8.9093599505400043</v>
      </c>
      <c r="Q90" s="44">
        <v>0</v>
      </c>
      <c r="R90" s="44">
        <v>0</v>
      </c>
      <c r="S90" s="44">
        <v>0</v>
      </c>
      <c r="T90" s="44">
        <v>0</v>
      </c>
      <c r="U90" s="45">
        <v>54.847592728976544</v>
      </c>
      <c r="V90" s="44">
        <v>0</v>
      </c>
      <c r="W90" s="45">
        <v>29.359571559872027</v>
      </c>
      <c r="X90" s="44">
        <v>6.3727702436364169</v>
      </c>
      <c r="Y90" s="44">
        <v>8.7194903165524718</v>
      </c>
      <c r="Z90" s="44">
        <v>3.9684464436471298</v>
      </c>
      <c r="AA90" s="45">
        <f t="shared" si="8"/>
        <v>246.86422833728298</v>
      </c>
      <c r="AB90" s="45">
        <f t="shared" si="9"/>
        <v>92.92665460540104</v>
      </c>
      <c r="AC90" s="46">
        <f t="shared" si="10"/>
        <v>0.48163787868525537</v>
      </c>
      <c r="AD90" s="47">
        <f t="shared" si="11"/>
        <v>0.45536977080423158</v>
      </c>
    </row>
    <row r="91" spans="1:30" ht="18">
      <c r="A91" s="8"/>
      <c r="B91" s="39" t="s">
        <v>116</v>
      </c>
      <c r="C91" s="63">
        <v>69.709999999999994</v>
      </c>
      <c r="D91" s="63">
        <v>162.69</v>
      </c>
      <c r="E91" s="41">
        <v>31.6556</v>
      </c>
      <c r="F91" s="41">
        <v>10</v>
      </c>
      <c r="G91" s="40">
        <v>1.1200000000000001</v>
      </c>
      <c r="H91" s="42">
        <v>-27.3</v>
      </c>
      <c r="I91" s="43">
        <v>4.24</v>
      </c>
      <c r="J91" s="40">
        <v>0.51066078668053605</v>
      </c>
      <c r="K91" s="44">
        <v>3.1559489665286797</v>
      </c>
      <c r="L91" s="45">
        <v>64.328630466528807</v>
      </c>
      <c r="M91" s="45">
        <v>10.059935690293353</v>
      </c>
      <c r="N91" s="44">
        <v>4.2834989380916806</v>
      </c>
      <c r="O91" s="44">
        <v>1.884372975489164</v>
      </c>
      <c r="P91" s="45">
        <v>11.099779899727816</v>
      </c>
      <c r="Q91" s="44">
        <v>1.8594921984463142</v>
      </c>
      <c r="R91" s="44">
        <v>2.8666440700017297</v>
      </c>
      <c r="S91" s="45">
        <v>15.118269215143121</v>
      </c>
      <c r="T91" s="44">
        <v>1.306972425281915</v>
      </c>
      <c r="U91" s="45">
        <v>56.013989280257611</v>
      </c>
      <c r="V91" s="44">
        <v>1.4272632985981393</v>
      </c>
      <c r="W91" s="45">
        <v>23.05245627629316</v>
      </c>
      <c r="X91" s="44">
        <v>4.0311741923260014</v>
      </c>
      <c r="Y91" s="44">
        <v>5.8329509868079112</v>
      </c>
      <c r="Z91" s="44">
        <v>2.2847431391054829</v>
      </c>
      <c r="AA91" s="45">
        <f t="shared" si="8"/>
        <v>208.60612201892087</v>
      </c>
      <c r="AB91" s="45">
        <f t="shared" si="9"/>
        <v>84.899396543358691</v>
      </c>
      <c r="AC91" s="46">
        <f t="shared" si="10"/>
        <v>0.59018834451414204</v>
      </c>
      <c r="AD91" s="47">
        <f t="shared" si="11"/>
        <v>0.56892393637110439</v>
      </c>
    </row>
    <row r="92" spans="1:30" ht="18">
      <c r="A92" s="8"/>
      <c r="B92" s="39" t="s">
        <v>117</v>
      </c>
      <c r="C92" s="40">
        <v>69.816999999999993</v>
      </c>
      <c r="D92" s="40">
        <v>164.05699999999999</v>
      </c>
      <c r="E92" s="41">
        <v>85.674999999999997</v>
      </c>
      <c r="F92" s="41">
        <v>31</v>
      </c>
      <c r="G92" s="40">
        <v>1.22</v>
      </c>
      <c r="H92" s="42">
        <v>-26.8</v>
      </c>
      <c r="I92" s="43">
        <v>5.9</v>
      </c>
      <c r="J92" s="40">
        <v>0.27980936221349001</v>
      </c>
      <c r="K92" s="44">
        <v>4.7634802715682243</v>
      </c>
      <c r="L92" s="45">
        <v>104.03479997563511</v>
      </c>
      <c r="M92" s="45">
        <v>10.622460758237386</v>
      </c>
      <c r="N92" s="44">
        <v>7.1509166086340805</v>
      </c>
      <c r="O92" s="44">
        <v>2.4118804665008811</v>
      </c>
      <c r="P92" s="45">
        <v>28.98662825475304</v>
      </c>
      <c r="Q92" s="44">
        <v>5.2749680079966055</v>
      </c>
      <c r="R92" s="44">
        <v>5.7380380372261719</v>
      </c>
      <c r="S92" s="45">
        <v>16.747066374446252</v>
      </c>
      <c r="T92" s="44">
        <v>1.4794535137898723</v>
      </c>
      <c r="U92" s="45">
        <v>53.434996305293723</v>
      </c>
      <c r="V92" s="44">
        <v>0</v>
      </c>
      <c r="W92" s="45">
        <v>27.646580843692291</v>
      </c>
      <c r="X92" s="44">
        <v>4.5290202859698248</v>
      </c>
      <c r="Y92" s="44">
        <v>5.8040844857453484</v>
      </c>
      <c r="Z92" s="44">
        <v>2.3730931600508733</v>
      </c>
      <c r="AA92" s="45">
        <f t="shared" si="8"/>
        <v>280.9974673495397</v>
      </c>
      <c r="AB92" s="45">
        <f t="shared" si="9"/>
        <v>86.885661634731363</v>
      </c>
      <c r="AC92" s="46">
        <f t="shared" si="10"/>
        <v>0.4741004663093627</v>
      </c>
      <c r="AD92" s="47">
        <f t="shared" si="11"/>
        <v>0.45508826503912925</v>
      </c>
    </row>
    <row r="93" spans="1:30" ht="18">
      <c r="A93" s="8"/>
      <c r="B93" s="34" t="s">
        <v>118</v>
      </c>
      <c r="C93" s="35"/>
      <c r="D93" s="35"/>
      <c r="E93" s="35"/>
      <c r="F93" s="35"/>
      <c r="G93" s="35"/>
      <c r="H93" s="35"/>
      <c r="I93" s="36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46"/>
      <c r="AD93" s="38"/>
    </row>
    <row r="94" spans="1:30" ht="18">
      <c r="A94" s="8"/>
      <c r="B94" s="39" t="s">
        <v>119</v>
      </c>
      <c r="C94" s="40">
        <v>73.305000000000007</v>
      </c>
      <c r="D94" s="40">
        <v>139.893</v>
      </c>
      <c r="E94" s="41">
        <v>232.67400000000001</v>
      </c>
      <c r="F94" s="41">
        <v>8</v>
      </c>
      <c r="G94" s="40">
        <v>0.39</v>
      </c>
      <c r="H94" s="42">
        <v>-26.9</v>
      </c>
      <c r="I94" s="43">
        <v>4.63</v>
      </c>
      <c r="J94" s="40">
        <v>0.50009414734183699</v>
      </c>
      <c r="K94" s="44">
        <v>3.0621886993201848</v>
      </c>
      <c r="L94" s="45">
        <v>71.536281599681345</v>
      </c>
      <c r="M94" s="44">
        <v>9.4055328204748054</v>
      </c>
      <c r="N94" s="44">
        <v>3.9020811645314479</v>
      </c>
      <c r="O94" s="44">
        <v>0</v>
      </c>
      <c r="P94" s="44">
        <v>8.2901810980079329</v>
      </c>
      <c r="Q94" s="44">
        <v>0</v>
      </c>
      <c r="R94" s="44">
        <v>0</v>
      </c>
      <c r="S94" s="44">
        <v>0</v>
      </c>
      <c r="T94" s="44">
        <v>0</v>
      </c>
      <c r="U94" s="45">
        <v>51.757601555613178</v>
      </c>
      <c r="V94" s="44">
        <v>0</v>
      </c>
      <c r="W94" s="45">
        <v>16.440147257657706</v>
      </c>
      <c r="X94" s="44">
        <v>3.452457139115185</v>
      </c>
      <c r="Y94" s="44">
        <v>6.783950656194933</v>
      </c>
      <c r="Z94" s="44">
        <v>2.0853511839522074</v>
      </c>
      <c r="AA94" s="45">
        <f t="shared" ref="AA94:AA100" si="12">SUM(K94:Z94)</f>
        <v>176.71577317454896</v>
      </c>
      <c r="AB94" s="45">
        <f t="shared" ref="AB94:AB100" si="13">U94+W94+Y94</f>
        <v>74.981699469465823</v>
      </c>
      <c r="AC94" s="46">
        <f t="shared" ref="AC94:AC100" si="14">(U94+V94+W94+X94+Y94+Z94)/(L94+U94+V94+W94+X94+Y94+Z94)</f>
        <v>0.52953924421016429</v>
      </c>
      <c r="AD94" s="47">
        <f t="shared" ref="AD94:AD100" si="15">AB94/(AB94+L94)</f>
        <v>0.51175766224951758</v>
      </c>
    </row>
    <row r="95" spans="1:30" ht="18">
      <c r="A95" s="8"/>
      <c r="B95" s="39" t="s">
        <v>120</v>
      </c>
      <c r="C95" s="40">
        <v>73.088999999999999</v>
      </c>
      <c r="D95" s="40">
        <v>140.34800000000001</v>
      </c>
      <c r="E95" s="41">
        <v>220.96600000000001</v>
      </c>
      <c r="F95" s="41">
        <v>15</v>
      </c>
      <c r="G95" s="40">
        <v>0.81</v>
      </c>
      <c r="H95" s="42">
        <v>-27</v>
      </c>
      <c r="I95" s="43">
        <v>4.6899999999999995</v>
      </c>
      <c r="J95" s="40">
        <v>0.46202198829468</v>
      </c>
      <c r="K95" s="44">
        <v>1.2752172214744262</v>
      </c>
      <c r="L95" s="45">
        <v>29.806617380380789</v>
      </c>
      <c r="M95" s="44">
        <v>3.933433419352677</v>
      </c>
      <c r="N95" s="44">
        <v>2.5214056580158575</v>
      </c>
      <c r="O95" s="44">
        <v>0</v>
      </c>
      <c r="P95" s="44">
        <v>2.6045345861094833</v>
      </c>
      <c r="Q95" s="44">
        <v>0.30579985629868967</v>
      </c>
      <c r="R95" s="44">
        <v>0</v>
      </c>
      <c r="S95" s="44">
        <v>1.4881272098362128</v>
      </c>
      <c r="T95" s="44">
        <v>0.5764655243259208</v>
      </c>
      <c r="U95" s="45">
        <v>23.692097320849197</v>
      </c>
      <c r="V95" s="44">
        <v>0</v>
      </c>
      <c r="W95" s="44">
        <v>6.0405722395628931</v>
      </c>
      <c r="X95" s="44">
        <v>1.2440386494791087</v>
      </c>
      <c r="Y95" s="44">
        <v>3.3194601307767599</v>
      </c>
      <c r="Z95" s="44">
        <v>1.2425190921277534</v>
      </c>
      <c r="AA95" s="45">
        <f t="shared" si="12"/>
        <v>78.050288288589769</v>
      </c>
      <c r="AB95" s="45">
        <f t="shared" si="13"/>
        <v>33.052129691188853</v>
      </c>
      <c r="AC95" s="46">
        <f t="shared" si="14"/>
        <v>0.54385984631032813</v>
      </c>
      <c r="AD95" s="47">
        <f t="shared" si="15"/>
        <v>0.52581591633629599</v>
      </c>
    </row>
    <row r="96" spans="1:30" ht="18">
      <c r="A96" s="8"/>
      <c r="B96" s="39" t="s">
        <v>121</v>
      </c>
      <c r="C96" s="40">
        <v>72.875</v>
      </c>
      <c r="D96" s="40">
        <v>140.62899999999999</v>
      </c>
      <c r="E96" s="41">
        <v>206.733</v>
      </c>
      <c r="F96" s="41">
        <v>20</v>
      </c>
      <c r="G96" s="40">
        <v>1.18</v>
      </c>
      <c r="H96" s="42">
        <v>-27.4</v>
      </c>
      <c r="I96" s="43">
        <v>4.5</v>
      </c>
      <c r="J96" s="40">
        <v>0.66029458275080399</v>
      </c>
      <c r="K96" s="44">
        <v>1.9039058846601464</v>
      </c>
      <c r="L96" s="45">
        <v>53.749153995902589</v>
      </c>
      <c r="M96" s="44">
        <v>3.2021281541394537</v>
      </c>
      <c r="N96" s="44">
        <v>5.1864031204691772</v>
      </c>
      <c r="O96" s="44">
        <v>0.90589524387789089</v>
      </c>
      <c r="P96" s="44">
        <v>6.4478014510687727</v>
      </c>
      <c r="Q96" s="44">
        <v>0.64204859696390282</v>
      </c>
      <c r="R96" s="44">
        <v>0</v>
      </c>
      <c r="S96" s="44">
        <v>3.9383701985621022</v>
      </c>
      <c r="T96" s="44">
        <v>0.84848328578523602</v>
      </c>
      <c r="U96" s="45">
        <v>49.880316025339965</v>
      </c>
      <c r="V96" s="44">
        <v>1.6722152104543531</v>
      </c>
      <c r="W96" s="45">
        <v>16.211695051002895</v>
      </c>
      <c r="X96" s="44">
        <v>2.7609530299470659</v>
      </c>
      <c r="Y96" s="44">
        <v>4.3860362573179144</v>
      </c>
      <c r="Z96" s="44">
        <v>1.7286951965664432</v>
      </c>
      <c r="AA96" s="45">
        <f t="shared" si="12"/>
        <v>153.46410070205789</v>
      </c>
      <c r="AB96" s="45">
        <f t="shared" si="13"/>
        <v>70.478047333660768</v>
      </c>
      <c r="AC96" s="46">
        <f t="shared" si="14"/>
        <v>0.58777866769622589</v>
      </c>
      <c r="AD96" s="47">
        <f t="shared" si="15"/>
        <v>0.5673318450335928</v>
      </c>
    </row>
    <row r="97" spans="1:30" ht="18">
      <c r="A97" s="8"/>
      <c r="B97" s="39" t="s">
        <v>122</v>
      </c>
      <c r="C97" s="40">
        <v>72.885999999999996</v>
      </c>
      <c r="D97" s="40">
        <v>140.619</v>
      </c>
      <c r="E97" s="41">
        <v>211.702</v>
      </c>
      <c r="F97" s="41">
        <v>15</v>
      </c>
      <c r="G97" s="40">
        <v>1.07</v>
      </c>
      <c r="H97" s="42">
        <v>-27.4</v>
      </c>
      <c r="I97" s="43">
        <v>4.83</v>
      </c>
      <c r="J97" s="40">
        <v>0.58667200130734798</v>
      </c>
      <c r="K97" s="44">
        <v>5.0739521616704764</v>
      </c>
      <c r="L97" s="45">
        <v>157.42883997400472</v>
      </c>
      <c r="M97" s="45">
        <v>24.734666383876302</v>
      </c>
      <c r="N97" s="45">
        <v>10.459596657596402</v>
      </c>
      <c r="O97" s="44">
        <v>2.4552618909205068</v>
      </c>
      <c r="P97" s="45">
        <v>19.566574266634053</v>
      </c>
      <c r="Q97" s="44">
        <v>2.1374589059260214</v>
      </c>
      <c r="R97" s="44">
        <v>3.7271728524082226</v>
      </c>
      <c r="S97" s="45">
        <v>17.711954840445088</v>
      </c>
      <c r="T97" s="44">
        <v>3.6091140275521205</v>
      </c>
      <c r="U97" s="45">
        <v>140.4632254279025</v>
      </c>
      <c r="V97" s="44">
        <v>0</v>
      </c>
      <c r="W97" s="45">
        <v>42.355057974493462</v>
      </c>
      <c r="X97" s="44">
        <v>6.3649523287622678</v>
      </c>
      <c r="Y97" s="44">
        <v>12.592905985191646</v>
      </c>
      <c r="Z97" s="44">
        <v>4.5846766093265474</v>
      </c>
      <c r="AA97" s="45">
        <f t="shared" si="12"/>
        <v>453.26541028671028</v>
      </c>
      <c r="AB97" s="45">
        <f t="shared" si="13"/>
        <v>195.4111893875876</v>
      </c>
      <c r="AC97" s="46">
        <f t="shared" si="14"/>
        <v>0.56725311898691022</v>
      </c>
      <c r="AD97" s="47">
        <f t="shared" si="15"/>
        <v>0.55382375333420342</v>
      </c>
    </row>
    <row r="98" spans="1:30" ht="18">
      <c r="A98" s="8"/>
      <c r="B98" s="39" t="s">
        <v>123</v>
      </c>
      <c r="C98" s="40">
        <v>72.789000000000001</v>
      </c>
      <c r="D98" s="40">
        <v>142.66999999999999</v>
      </c>
      <c r="E98" s="41">
        <v>256.488</v>
      </c>
      <c r="F98" s="41">
        <v>10</v>
      </c>
      <c r="G98" s="40">
        <v>0.91</v>
      </c>
      <c r="H98" s="42">
        <v>-27.2</v>
      </c>
      <c r="I98" s="43">
        <v>5.1099999999999994</v>
      </c>
      <c r="J98" s="40">
        <v>0.53700292638616598</v>
      </c>
      <c r="K98" s="44">
        <v>2.24602904442632</v>
      </c>
      <c r="L98" s="45">
        <v>70.556764202826756</v>
      </c>
      <c r="M98" s="44">
        <v>6.0259224726057381</v>
      </c>
      <c r="N98" s="44">
        <v>4.6801192131869165</v>
      </c>
      <c r="O98" s="44">
        <v>0.70034868424241437</v>
      </c>
      <c r="P98" s="44">
        <v>7.243788415918412</v>
      </c>
      <c r="Q98" s="44">
        <v>0.73436045935481364</v>
      </c>
      <c r="R98" s="44">
        <v>0</v>
      </c>
      <c r="S98" s="44">
        <v>3.1439106381721671</v>
      </c>
      <c r="T98" s="44">
        <v>0.83847982005362254</v>
      </c>
      <c r="U98" s="45">
        <v>47.877253079081186</v>
      </c>
      <c r="V98" s="44">
        <v>1.9385087561258851</v>
      </c>
      <c r="W98" s="45">
        <v>14.366093263434912</v>
      </c>
      <c r="X98" s="44">
        <v>2.5362360247158611</v>
      </c>
      <c r="Y98" s="44">
        <v>6.0152876108301205</v>
      </c>
      <c r="Z98" s="44">
        <v>2.7016854518001563</v>
      </c>
      <c r="AA98" s="45">
        <f t="shared" si="12"/>
        <v>171.60478713677529</v>
      </c>
      <c r="AB98" s="45">
        <f t="shared" si="13"/>
        <v>68.258633953346219</v>
      </c>
      <c r="AC98" s="46">
        <f t="shared" si="14"/>
        <v>0.51670744190616336</v>
      </c>
      <c r="AD98" s="47">
        <f t="shared" si="15"/>
        <v>0.49172235112240553</v>
      </c>
    </row>
    <row r="99" spans="1:30" ht="18">
      <c r="A99" s="8"/>
      <c r="B99" s="39" t="s">
        <v>124</v>
      </c>
      <c r="C99" s="40">
        <v>73.048000000000002</v>
      </c>
      <c r="D99" s="40">
        <v>142.667</v>
      </c>
      <c r="E99" s="41">
        <v>270.32600000000002</v>
      </c>
      <c r="F99" s="41">
        <v>15</v>
      </c>
      <c r="G99" s="40">
        <v>0.77</v>
      </c>
      <c r="H99" s="42">
        <v>-27.4</v>
      </c>
      <c r="I99" s="43">
        <v>4.97</v>
      </c>
      <c r="J99" s="40">
        <v>0.56124604007816903</v>
      </c>
      <c r="K99" s="44">
        <v>2.6342490806266894</v>
      </c>
      <c r="L99" s="45">
        <v>84.168332628433532</v>
      </c>
      <c r="M99" s="44">
        <v>9.6543581946844608</v>
      </c>
      <c r="N99" s="44">
        <v>5.5768694145266844</v>
      </c>
      <c r="O99" s="44">
        <v>0.9691082924400195</v>
      </c>
      <c r="P99" s="44">
        <v>8.5615373688514236</v>
      </c>
      <c r="Q99" s="44">
        <v>0</v>
      </c>
      <c r="R99" s="44">
        <v>0</v>
      </c>
      <c r="S99" s="44">
        <v>4.2954500477706823</v>
      </c>
      <c r="T99" s="44">
        <v>1.0782804781075177</v>
      </c>
      <c r="U99" s="45">
        <v>57.157477282099045</v>
      </c>
      <c r="V99" s="44">
        <v>0</v>
      </c>
      <c r="W99" s="45">
        <v>17.519770944266881</v>
      </c>
      <c r="X99" s="44">
        <v>3.3510620942361431</v>
      </c>
      <c r="Y99" s="44">
        <v>6.4558588273473854</v>
      </c>
      <c r="Z99" s="44">
        <v>2.5558767330591379</v>
      </c>
      <c r="AA99" s="45">
        <f t="shared" si="12"/>
        <v>203.97823138644961</v>
      </c>
      <c r="AB99" s="45">
        <f t="shared" si="13"/>
        <v>81.133107053713303</v>
      </c>
      <c r="AC99" s="46">
        <f t="shared" si="14"/>
        <v>0.50838660256459556</v>
      </c>
      <c r="AD99" s="47">
        <f t="shared" si="15"/>
        <v>0.49081911935989009</v>
      </c>
    </row>
    <row r="100" spans="1:30" thickBot="1">
      <c r="A100" s="8"/>
      <c r="B100" s="64" t="s">
        <v>125</v>
      </c>
      <c r="C100" s="65">
        <v>73.143000000000001</v>
      </c>
      <c r="D100" s="65">
        <v>142.667</v>
      </c>
      <c r="E100" s="66">
        <v>280.33499999999998</v>
      </c>
      <c r="F100" s="66">
        <v>10</v>
      </c>
      <c r="G100" s="65">
        <v>1.02</v>
      </c>
      <c r="H100" s="67">
        <v>-27.3</v>
      </c>
      <c r="I100" s="68">
        <v>4.83</v>
      </c>
      <c r="J100" s="65">
        <v>0.532972032443088</v>
      </c>
      <c r="K100" s="69">
        <v>0</v>
      </c>
      <c r="L100" s="70">
        <v>123.78251042063243</v>
      </c>
      <c r="M100" s="70">
        <v>19.406184963519607</v>
      </c>
      <c r="N100" s="69">
        <v>7.1896093961632541</v>
      </c>
      <c r="O100" s="69">
        <v>1.9017685687830927</v>
      </c>
      <c r="P100" s="70">
        <v>13.858536641601166</v>
      </c>
      <c r="Q100" s="69">
        <v>3.3309014309849645</v>
      </c>
      <c r="R100" s="69">
        <v>3.0117557912381328</v>
      </c>
      <c r="S100" s="70">
        <v>11.287496253764113</v>
      </c>
      <c r="T100" s="69">
        <v>1.5164341754123487</v>
      </c>
      <c r="U100" s="70">
        <v>78.79849714698895</v>
      </c>
      <c r="V100" s="69">
        <v>2.3279739554653172</v>
      </c>
      <c r="W100" s="70">
        <v>25.218507033430583</v>
      </c>
      <c r="X100" s="69">
        <v>5.2798324786156678</v>
      </c>
      <c r="Y100" s="69">
        <v>10.713763561478332</v>
      </c>
      <c r="Z100" s="69">
        <v>5.2598772732579357</v>
      </c>
      <c r="AA100" s="70">
        <f t="shared" si="12"/>
        <v>312.88364909133594</v>
      </c>
      <c r="AB100" s="70">
        <f t="shared" si="13"/>
        <v>114.73076774189786</v>
      </c>
      <c r="AC100" s="71">
        <f t="shared" si="14"/>
        <v>0.50758995629625236</v>
      </c>
      <c r="AD100" s="72">
        <f t="shared" si="15"/>
        <v>0.48102465668060956</v>
      </c>
    </row>
    <row r="101" spans="1:30" ht="18">
      <c r="A101" s="48"/>
      <c r="B101" s="2"/>
      <c r="C101" s="3"/>
      <c r="D101" s="3"/>
      <c r="F101" s="3"/>
      <c r="G101" s="3"/>
      <c r="H101" s="3"/>
      <c r="I101" s="5"/>
      <c r="J101" s="3"/>
      <c r="K101" s="73"/>
      <c r="L101" s="73"/>
      <c r="M101" s="73"/>
      <c r="N101" s="73"/>
      <c r="O101" s="73"/>
      <c r="P101" s="73"/>
      <c r="Q101" s="73"/>
      <c r="R101" s="73"/>
      <c r="S101" s="74"/>
      <c r="T101" s="73"/>
      <c r="U101" s="73"/>
      <c r="V101" s="73"/>
      <c r="W101" s="73"/>
      <c r="X101" s="73"/>
      <c r="Y101" s="73"/>
      <c r="Z101" s="73"/>
      <c r="AA101" s="75"/>
      <c r="AB101" s="75"/>
      <c r="AC101" s="76"/>
      <c r="AD101" s="76"/>
    </row>
    <row r="102" spans="1:30" ht="20.25">
      <c r="A102" s="8"/>
      <c r="B102" s="77" t="s">
        <v>126</v>
      </c>
      <c r="C102" s="41"/>
      <c r="D102" s="41"/>
      <c r="E102" s="41"/>
      <c r="F102" s="41"/>
      <c r="G102" s="41"/>
      <c r="H102" s="41"/>
      <c r="I102" s="62"/>
      <c r="J102" s="41"/>
      <c r="K102" s="76"/>
      <c r="L102" s="76"/>
      <c r="M102" s="76"/>
      <c r="N102" s="76"/>
      <c r="O102" s="76"/>
      <c r="P102" s="76"/>
      <c r="Q102" s="76"/>
      <c r="R102" s="76"/>
      <c r="S102" s="76"/>
      <c r="T102" s="76"/>
      <c r="U102" s="76"/>
      <c r="V102" s="76"/>
      <c r="W102" s="76"/>
      <c r="X102" s="76"/>
      <c r="Y102" s="76"/>
      <c r="Z102" s="76"/>
      <c r="AA102" s="78"/>
      <c r="AB102" s="75"/>
      <c r="AC102" s="76"/>
      <c r="AD102" s="76"/>
    </row>
    <row r="103" spans="1:30" ht="20.25">
      <c r="B103" s="77" t="s">
        <v>127</v>
      </c>
      <c r="C103" s="41"/>
      <c r="D103" s="41"/>
      <c r="E103" s="41"/>
      <c r="F103" s="41"/>
      <c r="G103" s="41"/>
      <c r="H103" s="41"/>
      <c r="I103" s="62"/>
      <c r="J103" s="41"/>
      <c r="K103" s="76"/>
      <c r="L103" s="76"/>
      <c r="M103" s="76"/>
      <c r="N103" s="76"/>
      <c r="O103" s="76"/>
      <c r="P103" s="76"/>
      <c r="Q103" s="76"/>
      <c r="R103" s="76"/>
      <c r="S103" s="76"/>
      <c r="T103" s="76"/>
      <c r="U103" s="76"/>
      <c r="V103" s="76"/>
      <c r="W103" s="76"/>
      <c r="X103" s="76"/>
      <c r="Y103" s="76"/>
      <c r="Z103" s="76"/>
      <c r="AA103" s="78"/>
      <c r="AB103" s="75"/>
      <c r="AC103" s="76"/>
      <c r="AD103" s="76"/>
    </row>
    <row r="104" spans="1:30" ht="20.25">
      <c r="B104" s="77" t="s">
        <v>128</v>
      </c>
      <c r="C104" s="41"/>
      <c r="D104" s="41"/>
      <c r="E104" s="41"/>
      <c r="F104" s="41"/>
      <c r="G104" s="41"/>
      <c r="H104" s="41"/>
      <c r="I104" s="62"/>
      <c r="J104" s="41"/>
      <c r="K104" s="76"/>
      <c r="L104" s="76"/>
      <c r="M104" s="76"/>
      <c r="N104" s="76"/>
      <c r="O104" s="76"/>
      <c r="P104" s="76"/>
      <c r="Q104" s="76"/>
      <c r="R104" s="76"/>
      <c r="S104" s="76"/>
      <c r="T104" s="76"/>
      <c r="U104" s="76"/>
      <c r="V104" s="76"/>
      <c r="W104" s="76"/>
      <c r="X104" s="76"/>
      <c r="Y104" s="76"/>
      <c r="Z104" s="76"/>
      <c r="AA104" s="78"/>
      <c r="AB104" s="75"/>
      <c r="AC104" s="76"/>
      <c r="AD104" s="76"/>
    </row>
    <row r="105" spans="1:30">
      <c r="C105" s="41"/>
      <c r="D105" s="41"/>
      <c r="E105" s="41"/>
      <c r="F105" s="41"/>
      <c r="G105" s="41"/>
      <c r="H105" s="41"/>
      <c r="I105" s="62"/>
      <c r="J105" s="41"/>
      <c r="K105" s="76"/>
      <c r="L105" s="76"/>
      <c r="M105" s="76"/>
      <c r="N105" s="76"/>
      <c r="O105" s="76"/>
      <c r="P105" s="76"/>
      <c r="Q105" s="76"/>
      <c r="R105" s="76"/>
      <c r="S105" s="76"/>
      <c r="T105" s="76"/>
      <c r="U105" s="76"/>
      <c r="V105" s="76"/>
      <c r="W105" s="76"/>
      <c r="X105" s="76"/>
      <c r="Y105" s="76"/>
      <c r="Z105" s="76"/>
      <c r="AA105" s="78"/>
      <c r="AB105" s="75"/>
      <c r="AC105" s="76"/>
      <c r="AD105" s="76"/>
    </row>
    <row r="106" spans="1:30">
      <c r="K106" s="76"/>
      <c r="L106" s="76"/>
      <c r="M106" s="76"/>
      <c r="N106" s="76"/>
      <c r="O106" s="76"/>
      <c r="P106" s="76"/>
      <c r="Q106" s="76"/>
      <c r="R106" s="76"/>
      <c r="S106" s="76"/>
      <c r="T106" s="76"/>
      <c r="U106" s="76"/>
      <c r="V106" s="76"/>
      <c r="W106" s="76"/>
      <c r="X106" s="76"/>
      <c r="Y106" s="76"/>
      <c r="Z106" s="76"/>
      <c r="AA106" s="78"/>
      <c r="AB106" s="75"/>
      <c r="AC106" s="76"/>
      <c r="AD106" s="76"/>
    </row>
    <row r="107" spans="1:30">
      <c r="K107" s="76"/>
      <c r="L107" s="76"/>
      <c r="M107" s="76"/>
      <c r="N107" s="76"/>
      <c r="O107" s="76"/>
      <c r="P107" s="76"/>
      <c r="Q107" s="76"/>
      <c r="R107" s="76"/>
      <c r="S107" s="76"/>
      <c r="T107" s="76"/>
      <c r="U107" s="76"/>
      <c r="V107" s="76"/>
      <c r="W107" s="76"/>
      <c r="X107" s="76"/>
      <c r="Y107" s="76"/>
      <c r="Z107" s="76"/>
      <c r="AA107" s="78"/>
      <c r="AB107" s="75"/>
      <c r="AC107" s="76"/>
      <c r="AD107" s="76"/>
    </row>
    <row r="108" spans="1:30">
      <c r="K108" s="76"/>
      <c r="L108" s="76"/>
      <c r="M108" s="76"/>
      <c r="N108" s="76"/>
      <c r="O108" s="76"/>
      <c r="P108" s="76"/>
      <c r="Q108" s="76"/>
      <c r="R108" s="76"/>
      <c r="S108" s="76"/>
      <c r="T108" s="76"/>
      <c r="U108" s="76"/>
      <c r="V108" s="76"/>
      <c r="W108" s="76"/>
      <c r="X108" s="76"/>
      <c r="Y108" s="76"/>
      <c r="Z108" s="76"/>
      <c r="AA108" s="78"/>
      <c r="AB108" s="75"/>
      <c r="AC108" s="76"/>
      <c r="AD108" s="76"/>
    </row>
    <row r="109" spans="1:30">
      <c r="K109" s="76"/>
      <c r="L109" s="76"/>
      <c r="M109" s="76"/>
      <c r="N109" s="76"/>
      <c r="O109" s="76"/>
      <c r="P109" s="76"/>
      <c r="Q109" s="76"/>
      <c r="R109" s="76"/>
      <c r="S109" s="76"/>
      <c r="T109" s="76"/>
      <c r="U109" s="76"/>
      <c r="V109" s="76"/>
      <c r="W109" s="76"/>
      <c r="X109" s="76"/>
      <c r="Y109" s="76"/>
      <c r="Z109" s="76"/>
      <c r="AA109" s="78"/>
      <c r="AB109" s="75"/>
      <c r="AC109" s="76"/>
      <c r="AD109" s="76"/>
    </row>
    <row r="110" spans="1:30">
      <c r="K110" s="76"/>
      <c r="L110" s="76"/>
      <c r="M110" s="76"/>
      <c r="N110" s="76"/>
      <c r="O110" s="76"/>
      <c r="P110" s="76"/>
      <c r="Q110" s="76"/>
      <c r="R110" s="76"/>
      <c r="S110" s="76"/>
      <c r="T110" s="76"/>
      <c r="U110" s="76"/>
      <c r="V110" s="76"/>
      <c r="W110" s="76"/>
      <c r="X110" s="76"/>
      <c r="Y110" s="76"/>
      <c r="Z110" s="76"/>
      <c r="AA110" s="78"/>
      <c r="AB110" s="75"/>
      <c r="AC110" s="76"/>
      <c r="AD110" s="76"/>
    </row>
    <row r="111" spans="1:30">
      <c r="K111" s="76"/>
      <c r="L111" s="76"/>
      <c r="M111" s="76"/>
      <c r="N111" s="76"/>
      <c r="O111" s="76"/>
      <c r="P111" s="76"/>
      <c r="Q111" s="76"/>
      <c r="R111" s="76"/>
      <c r="S111" s="76"/>
      <c r="T111" s="76"/>
      <c r="U111" s="76"/>
      <c r="V111" s="76"/>
      <c r="W111" s="76"/>
      <c r="X111" s="76"/>
      <c r="Y111" s="76"/>
      <c r="Z111" s="76"/>
      <c r="AA111" s="78"/>
      <c r="AB111" s="75"/>
      <c r="AC111" s="76"/>
      <c r="AD111" s="76"/>
    </row>
    <row r="112" spans="1:30">
      <c r="K112" s="76"/>
      <c r="L112" s="76"/>
      <c r="M112" s="76"/>
      <c r="N112" s="76"/>
      <c r="O112" s="76"/>
      <c r="P112" s="76"/>
      <c r="Q112" s="76"/>
      <c r="R112" s="76"/>
      <c r="S112" s="76"/>
      <c r="T112" s="76"/>
      <c r="U112" s="76"/>
      <c r="V112" s="76"/>
      <c r="W112" s="76"/>
      <c r="X112" s="76"/>
      <c r="Y112" s="76"/>
      <c r="Z112" s="76"/>
      <c r="AA112" s="78"/>
      <c r="AB112" s="75"/>
      <c r="AC112" s="76"/>
      <c r="AD112" s="76"/>
    </row>
    <row r="113" spans="11:30">
      <c r="K113" s="76"/>
      <c r="L113" s="76"/>
      <c r="M113" s="76"/>
      <c r="N113" s="76"/>
      <c r="O113" s="76"/>
      <c r="P113" s="76"/>
      <c r="Q113" s="76"/>
      <c r="R113" s="76"/>
      <c r="S113" s="76"/>
      <c r="T113" s="76"/>
      <c r="U113" s="76"/>
      <c r="V113" s="76"/>
      <c r="W113" s="76"/>
      <c r="X113" s="76"/>
      <c r="Y113" s="76"/>
      <c r="Z113" s="76"/>
      <c r="AA113" s="78"/>
      <c r="AB113" s="75"/>
      <c r="AC113" s="76"/>
      <c r="AD113" s="76"/>
    </row>
    <row r="114" spans="11:30">
      <c r="K114" s="76"/>
      <c r="L114" s="76"/>
      <c r="M114" s="76"/>
      <c r="N114" s="76"/>
      <c r="O114" s="76"/>
      <c r="P114" s="76"/>
      <c r="Q114" s="76"/>
      <c r="R114" s="76"/>
      <c r="S114" s="76"/>
      <c r="T114" s="76"/>
      <c r="U114" s="76"/>
      <c r="V114" s="76"/>
      <c r="W114" s="76"/>
      <c r="X114" s="76"/>
      <c r="Y114" s="76"/>
      <c r="Z114" s="76"/>
      <c r="AA114" s="78"/>
      <c r="AB114" s="75"/>
      <c r="AC114" s="76"/>
      <c r="AD114" s="76"/>
    </row>
    <row r="115" spans="11:30">
      <c r="K115" s="76"/>
      <c r="L115" s="76"/>
      <c r="M115" s="76"/>
      <c r="N115" s="76"/>
      <c r="O115" s="76"/>
      <c r="P115" s="76"/>
      <c r="Q115" s="76"/>
      <c r="R115" s="76"/>
      <c r="S115" s="76"/>
      <c r="T115" s="76"/>
      <c r="U115" s="76"/>
      <c r="V115" s="76"/>
      <c r="W115" s="76"/>
      <c r="X115" s="76"/>
      <c r="Y115" s="76"/>
      <c r="Z115" s="76"/>
      <c r="AA115" s="78"/>
      <c r="AB115" s="75"/>
      <c r="AC115" s="76"/>
      <c r="AD115" s="76"/>
    </row>
    <row r="116" spans="11:30">
      <c r="K116" s="76"/>
      <c r="L116" s="76"/>
      <c r="M116" s="76"/>
      <c r="N116" s="76"/>
      <c r="O116" s="76"/>
      <c r="P116" s="76"/>
      <c r="Q116" s="76"/>
      <c r="R116" s="76"/>
      <c r="S116" s="76"/>
      <c r="T116" s="76"/>
      <c r="U116" s="76"/>
      <c r="V116" s="76"/>
      <c r="W116" s="76"/>
      <c r="X116" s="76"/>
      <c r="Y116" s="76"/>
      <c r="Z116" s="76"/>
      <c r="AA116" s="78"/>
      <c r="AB116" s="75"/>
      <c r="AC116" s="76"/>
      <c r="AD116" s="76"/>
    </row>
    <row r="117" spans="11:30">
      <c r="K117" s="76"/>
      <c r="L117" s="76"/>
      <c r="M117" s="76"/>
      <c r="N117" s="76"/>
      <c r="O117" s="76"/>
      <c r="P117" s="76"/>
      <c r="Q117" s="76"/>
      <c r="R117" s="76"/>
      <c r="S117" s="76"/>
      <c r="T117" s="76"/>
      <c r="U117" s="76"/>
      <c r="V117" s="76"/>
      <c r="W117" s="76"/>
      <c r="X117" s="76"/>
      <c r="Y117" s="76"/>
      <c r="Z117" s="76"/>
      <c r="AA117" s="78"/>
      <c r="AB117" s="75"/>
      <c r="AC117" s="76"/>
      <c r="AD117" s="76"/>
    </row>
    <row r="118" spans="11:30">
      <c r="K118" s="76"/>
      <c r="L118" s="76"/>
      <c r="M118" s="76"/>
      <c r="N118" s="76"/>
      <c r="O118" s="76"/>
      <c r="P118" s="76"/>
      <c r="Q118" s="76"/>
      <c r="R118" s="76"/>
      <c r="S118" s="76"/>
      <c r="T118" s="76"/>
      <c r="U118" s="76"/>
      <c r="V118" s="76"/>
      <c r="W118" s="76"/>
      <c r="X118" s="76"/>
      <c r="Y118" s="76"/>
      <c r="Z118" s="76"/>
      <c r="AA118" s="78"/>
      <c r="AB118" s="75"/>
      <c r="AC118" s="76"/>
      <c r="AD118" s="76"/>
    </row>
    <row r="119" spans="11:30">
      <c r="K119" s="76"/>
      <c r="L119" s="76"/>
      <c r="M119" s="76"/>
      <c r="N119" s="76"/>
      <c r="O119" s="76"/>
      <c r="P119" s="76"/>
      <c r="Q119" s="76"/>
      <c r="R119" s="76"/>
      <c r="S119" s="76"/>
      <c r="T119" s="76"/>
      <c r="U119" s="76"/>
      <c r="V119" s="76"/>
      <c r="W119" s="76"/>
      <c r="X119" s="76"/>
      <c r="Y119" s="76"/>
      <c r="Z119" s="76"/>
      <c r="AA119" s="78"/>
      <c r="AB119" s="75"/>
      <c r="AC119" s="76"/>
      <c r="AD119" s="76"/>
    </row>
    <row r="120" spans="11:30">
      <c r="K120" s="76"/>
      <c r="L120" s="76"/>
      <c r="M120" s="76"/>
      <c r="N120" s="76"/>
      <c r="O120" s="76"/>
      <c r="P120" s="76"/>
      <c r="Q120" s="76"/>
      <c r="R120" s="76"/>
      <c r="S120" s="76"/>
      <c r="T120" s="76"/>
      <c r="U120" s="76"/>
      <c r="V120" s="76"/>
      <c r="W120" s="76"/>
      <c r="X120" s="76"/>
      <c r="Y120" s="76"/>
      <c r="Z120" s="76"/>
      <c r="AA120" s="78"/>
      <c r="AB120" s="75"/>
      <c r="AC120" s="76"/>
      <c r="AD120" s="76"/>
    </row>
    <row r="121" spans="11:30">
      <c r="K121" s="76"/>
      <c r="L121" s="76"/>
      <c r="M121" s="76"/>
      <c r="N121" s="76"/>
      <c r="O121" s="76"/>
      <c r="P121" s="76"/>
      <c r="Q121" s="76"/>
      <c r="R121" s="76"/>
      <c r="S121" s="76"/>
      <c r="T121" s="76"/>
      <c r="U121" s="76"/>
      <c r="V121" s="76"/>
      <c r="W121" s="76"/>
      <c r="X121" s="76"/>
      <c r="Y121" s="76"/>
      <c r="Z121" s="76"/>
      <c r="AA121" s="78"/>
      <c r="AB121" s="75"/>
      <c r="AC121" s="76"/>
      <c r="AD121" s="76"/>
    </row>
    <row r="122" spans="11:30">
      <c r="K122" s="76"/>
      <c r="L122" s="76"/>
      <c r="M122" s="76"/>
      <c r="N122" s="76"/>
      <c r="O122" s="76"/>
      <c r="P122" s="76"/>
      <c r="Q122" s="76"/>
      <c r="R122" s="76"/>
      <c r="S122" s="76"/>
      <c r="T122" s="76"/>
      <c r="U122" s="76"/>
      <c r="V122" s="76"/>
      <c r="W122" s="76"/>
      <c r="X122" s="76"/>
      <c r="Y122" s="76"/>
      <c r="Z122" s="76"/>
      <c r="AA122" s="78"/>
      <c r="AB122" s="75"/>
      <c r="AC122" s="76"/>
      <c r="AD122" s="76"/>
    </row>
    <row r="123" spans="11:30">
      <c r="K123" s="76"/>
      <c r="L123" s="76"/>
      <c r="M123" s="76"/>
      <c r="N123" s="76"/>
      <c r="O123" s="76"/>
      <c r="P123" s="76"/>
      <c r="Q123" s="76"/>
      <c r="R123" s="76"/>
      <c r="S123" s="76"/>
      <c r="T123" s="76"/>
      <c r="U123" s="76"/>
      <c r="V123" s="76"/>
      <c r="W123" s="76"/>
      <c r="X123" s="76"/>
      <c r="Y123" s="76"/>
      <c r="Z123" s="76"/>
      <c r="AA123" s="78"/>
      <c r="AB123" s="75"/>
      <c r="AC123" s="76"/>
      <c r="AD123" s="76"/>
    </row>
    <row r="124" spans="11:30">
      <c r="K124" s="76"/>
      <c r="L124" s="76"/>
      <c r="M124" s="76"/>
      <c r="N124" s="76"/>
      <c r="O124" s="76"/>
      <c r="P124" s="76"/>
      <c r="Q124" s="76"/>
      <c r="R124" s="76"/>
      <c r="S124" s="76"/>
      <c r="T124" s="76"/>
      <c r="U124" s="76"/>
      <c r="V124" s="76"/>
      <c r="W124" s="76"/>
      <c r="X124" s="76"/>
      <c r="Y124" s="76"/>
      <c r="Z124" s="76"/>
      <c r="AA124" s="78"/>
      <c r="AB124" s="75"/>
      <c r="AC124" s="76"/>
      <c r="AD124" s="76"/>
    </row>
    <row r="125" spans="11:30">
      <c r="K125" s="76"/>
      <c r="L125" s="76"/>
      <c r="M125" s="76"/>
      <c r="N125" s="76"/>
      <c r="O125" s="76"/>
      <c r="P125" s="76"/>
      <c r="Q125" s="76"/>
      <c r="R125" s="76"/>
      <c r="S125" s="76"/>
      <c r="T125" s="76"/>
      <c r="U125" s="76"/>
      <c r="V125" s="76"/>
      <c r="W125" s="76"/>
      <c r="X125" s="76"/>
      <c r="Y125" s="76"/>
      <c r="Z125" s="76"/>
      <c r="AA125" s="78"/>
      <c r="AB125" s="75"/>
      <c r="AC125" s="76"/>
      <c r="AD125" s="76"/>
    </row>
    <row r="126" spans="11:30">
      <c r="K126" s="76"/>
      <c r="L126" s="76"/>
      <c r="M126" s="76"/>
      <c r="N126" s="76"/>
      <c r="O126" s="76"/>
      <c r="P126" s="76"/>
      <c r="Q126" s="76"/>
      <c r="R126" s="76"/>
      <c r="S126" s="76"/>
      <c r="T126" s="76"/>
      <c r="U126" s="76"/>
      <c r="V126" s="76"/>
      <c r="W126" s="76"/>
      <c r="X126" s="76"/>
      <c r="Y126" s="76"/>
      <c r="Z126" s="76"/>
      <c r="AA126" s="78"/>
      <c r="AB126" s="75"/>
      <c r="AC126" s="76"/>
      <c r="AD126" s="76"/>
    </row>
    <row r="127" spans="11:30">
      <c r="K127" s="76"/>
      <c r="L127" s="76"/>
      <c r="M127" s="76"/>
      <c r="N127" s="76"/>
      <c r="O127" s="76"/>
      <c r="P127" s="76"/>
      <c r="Q127" s="76"/>
      <c r="R127" s="76"/>
      <c r="S127" s="76"/>
      <c r="T127" s="76"/>
      <c r="U127" s="76"/>
      <c r="V127" s="76"/>
      <c r="W127" s="76"/>
      <c r="X127" s="76"/>
      <c r="Y127" s="76"/>
      <c r="Z127" s="76"/>
      <c r="AA127" s="78"/>
      <c r="AB127" s="75"/>
      <c r="AC127" s="76"/>
      <c r="AD127" s="76"/>
    </row>
    <row r="128" spans="11:30">
      <c r="K128" s="76"/>
      <c r="L128" s="76"/>
      <c r="M128" s="76"/>
      <c r="N128" s="76"/>
      <c r="O128" s="76"/>
      <c r="P128" s="76"/>
      <c r="Q128" s="76"/>
      <c r="R128" s="76"/>
      <c r="S128" s="76"/>
      <c r="T128" s="76"/>
      <c r="U128" s="76"/>
      <c r="V128" s="76"/>
      <c r="W128" s="76"/>
      <c r="X128" s="76"/>
      <c r="Y128" s="76"/>
      <c r="Z128" s="76"/>
      <c r="AA128" s="78"/>
      <c r="AB128" s="75"/>
      <c r="AC128" s="76"/>
      <c r="AD128" s="76"/>
    </row>
    <row r="129" spans="11:30">
      <c r="K129" s="76"/>
      <c r="L129" s="76"/>
      <c r="M129" s="76"/>
      <c r="N129" s="76"/>
      <c r="O129" s="76"/>
      <c r="P129" s="76"/>
      <c r="Q129" s="76"/>
      <c r="R129" s="76"/>
      <c r="S129" s="76"/>
      <c r="T129" s="76"/>
      <c r="U129" s="76"/>
      <c r="V129" s="76"/>
      <c r="W129" s="76"/>
      <c r="X129" s="76"/>
      <c r="Y129" s="76"/>
      <c r="Z129" s="76"/>
      <c r="AA129" s="78"/>
      <c r="AB129" s="75"/>
      <c r="AC129" s="76"/>
      <c r="AD129" s="76"/>
    </row>
    <row r="130" spans="11:30">
      <c r="K130" s="76"/>
      <c r="L130" s="76"/>
      <c r="M130" s="76"/>
      <c r="N130" s="76"/>
      <c r="O130" s="76"/>
      <c r="P130" s="76"/>
      <c r="Q130" s="76"/>
      <c r="R130" s="76"/>
      <c r="S130" s="76"/>
      <c r="T130" s="76"/>
      <c r="U130" s="76"/>
      <c r="V130" s="76"/>
      <c r="W130" s="76"/>
      <c r="X130" s="76"/>
      <c r="Y130" s="76"/>
      <c r="Z130" s="76"/>
      <c r="AA130" s="78"/>
      <c r="AB130" s="75"/>
      <c r="AC130" s="76"/>
      <c r="AD130" s="76"/>
    </row>
    <row r="131" spans="11:30">
      <c r="AA131" s="83"/>
      <c r="AB131" s="75"/>
      <c r="AC131" s="76"/>
      <c r="AD131" s="76"/>
    </row>
    <row r="132" spans="11:30">
      <c r="AA132" s="83"/>
      <c r="AB132" s="75"/>
      <c r="AC132" s="76"/>
      <c r="AD132" s="76"/>
    </row>
    <row r="133" spans="11:30">
      <c r="AA133" s="83"/>
      <c r="AB133" s="75"/>
      <c r="AC133" s="76"/>
      <c r="AD133" s="76"/>
    </row>
    <row r="134" spans="11:30">
      <c r="AA134" s="83"/>
      <c r="AB134" s="75"/>
      <c r="AC134" s="76"/>
      <c r="AD134" s="76"/>
    </row>
    <row r="135" spans="11:30">
      <c r="AA135" s="83"/>
      <c r="AB135" s="75"/>
      <c r="AC135" s="76"/>
      <c r="AD135" s="76"/>
    </row>
    <row r="136" spans="11:30">
      <c r="AA136" s="83"/>
      <c r="AB136" s="75"/>
      <c r="AC136" s="76"/>
      <c r="AD136" s="76"/>
    </row>
    <row r="137" spans="11:30">
      <c r="AA137" s="83"/>
      <c r="AB137" s="75"/>
      <c r="AC137" s="76"/>
      <c r="AD137" s="76"/>
    </row>
    <row r="138" spans="11:30">
      <c r="AA138" s="83"/>
      <c r="AB138" s="75"/>
      <c r="AC138" s="76"/>
      <c r="AD138" s="76"/>
    </row>
    <row r="139" spans="11:30">
      <c r="AA139" s="83"/>
      <c r="AB139" s="75"/>
      <c r="AC139" s="76"/>
      <c r="AD139" s="76"/>
    </row>
    <row r="140" spans="11:30">
      <c r="AA140" s="83"/>
      <c r="AB140" s="75"/>
      <c r="AC140" s="76"/>
      <c r="AD140" s="76"/>
    </row>
    <row r="141" spans="11:30">
      <c r="AA141" s="83"/>
      <c r="AB141" s="75"/>
      <c r="AC141" s="76"/>
      <c r="AD141" s="76"/>
    </row>
    <row r="142" spans="11:30">
      <c r="AA142" s="83"/>
      <c r="AB142" s="75"/>
      <c r="AC142" s="76"/>
      <c r="AD142" s="76"/>
    </row>
    <row r="143" spans="11:30">
      <c r="AA143" s="83"/>
      <c r="AB143" s="75"/>
      <c r="AC143" s="76"/>
      <c r="AD143" s="76"/>
    </row>
    <row r="144" spans="11:30">
      <c r="AA144" s="83"/>
      <c r="AB144" s="75"/>
      <c r="AC144" s="76"/>
      <c r="AD144" s="76"/>
    </row>
    <row r="145" spans="27:30">
      <c r="AA145" s="83"/>
      <c r="AB145" s="75"/>
      <c r="AC145" s="76"/>
      <c r="AD145" s="76"/>
    </row>
    <row r="146" spans="27:30">
      <c r="AA146" s="83"/>
      <c r="AB146" s="75"/>
      <c r="AC146" s="76"/>
      <c r="AD146" s="76"/>
    </row>
    <row r="147" spans="27:30">
      <c r="AA147" s="83"/>
      <c r="AB147" s="75"/>
      <c r="AC147" s="76"/>
      <c r="AD147" s="76"/>
    </row>
    <row r="148" spans="27:30">
      <c r="AA148" s="83"/>
      <c r="AB148" s="75"/>
      <c r="AC148" s="76"/>
      <c r="AD148" s="76"/>
    </row>
    <row r="149" spans="27:30">
      <c r="AA149" s="83"/>
      <c r="AB149" s="75"/>
      <c r="AC149" s="76"/>
      <c r="AD149" s="76"/>
    </row>
    <row r="150" spans="27:30">
      <c r="AA150" s="83"/>
      <c r="AB150" s="75"/>
      <c r="AC150" s="76"/>
      <c r="AD150" s="76"/>
    </row>
    <row r="151" spans="27:30">
      <c r="AA151" s="83"/>
      <c r="AB151" s="75"/>
      <c r="AC151" s="76"/>
      <c r="AD151" s="76"/>
    </row>
    <row r="152" spans="27:30">
      <c r="AA152" s="83"/>
      <c r="AB152" s="75"/>
      <c r="AC152" s="76"/>
      <c r="AD152" s="76"/>
    </row>
    <row r="153" spans="27:30">
      <c r="AA153" s="83"/>
      <c r="AB153" s="75"/>
    </row>
    <row r="154" spans="27:30">
      <c r="AA154" s="83"/>
      <c r="AB154" s="75"/>
    </row>
    <row r="155" spans="27:30">
      <c r="AA155" s="83"/>
      <c r="AB155" s="75"/>
    </row>
    <row r="156" spans="27:30">
      <c r="AA156" s="83"/>
      <c r="AB156" s="75"/>
    </row>
    <row r="157" spans="27:30">
      <c r="AA157" s="83"/>
      <c r="AB157" s="75"/>
    </row>
    <row r="158" spans="27:30">
      <c r="AA158" s="83"/>
      <c r="AB158" s="75"/>
    </row>
    <row r="159" spans="27:30">
      <c r="AA159" s="83"/>
      <c r="AB159" s="75"/>
    </row>
    <row r="160" spans="27:30">
      <c r="AA160" s="83"/>
      <c r="AB160" s="75"/>
    </row>
    <row r="161" spans="27:28">
      <c r="AA161" s="83"/>
      <c r="AB161" s="75"/>
    </row>
    <row r="162" spans="27:28">
      <c r="AA162" s="83"/>
      <c r="AB162" s="75"/>
    </row>
    <row r="163" spans="27:28">
      <c r="AA163" s="83"/>
      <c r="AB163" s="75"/>
    </row>
    <row r="164" spans="27:28">
      <c r="AA164" s="83"/>
      <c r="AB164" s="75"/>
    </row>
    <row r="165" spans="27:28">
      <c r="AA165" s="83"/>
      <c r="AB165" s="75"/>
    </row>
    <row r="166" spans="27:28">
      <c r="AA166" s="83"/>
      <c r="AB166" s="75"/>
    </row>
    <row r="167" spans="27:28">
      <c r="AA167" s="83"/>
      <c r="AB167" s="75"/>
    </row>
    <row r="168" spans="27:28">
      <c r="AA168" s="83"/>
      <c r="AB168" s="75"/>
    </row>
    <row r="169" spans="27:28">
      <c r="AA169" s="83"/>
      <c r="AB169" s="75"/>
    </row>
    <row r="170" spans="27:28">
      <c r="AA170" s="83"/>
    </row>
    <row r="171" spans="27:28">
      <c r="AA171" s="83"/>
    </row>
    <row r="172" spans="27:28">
      <c r="AA172" s="83"/>
    </row>
    <row r="173" spans="27:28">
      <c r="AA173" s="83"/>
    </row>
    <row r="174" spans="27:28">
      <c r="AA174" s="83"/>
    </row>
    <row r="175" spans="27:28">
      <c r="AA175" s="83"/>
    </row>
    <row r="176" spans="27:28">
      <c r="AA176" s="83"/>
    </row>
    <row r="177" spans="27:27">
      <c r="AA177" s="83"/>
    </row>
    <row r="178" spans="27:27">
      <c r="AA178" s="83"/>
    </row>
    <row r="179" spans="27:27">
      <c r="AA179" s="83"/>
    </row>
    <row r="180" spans="27:27">
      <c r="AA180" s="83"/>
    </row>
    <row r="181" spans="27:27">
      <c r="AA181" s="83"/>
    </row>
    <row r="182" spans="27:27">
      <c r="AA182" s="83"/>
    </row>
    <row r="183" spans="27:27">
      <c r="AA183" s="83"/>
    </row>
    <row r="184" spans="27:27">
      <c r="AA184" s="83"/>
    </row>
    <row r="185" spans="27:27">
      <c r="AA185" s="83"/>
    </row>
    <row r="186" spans="27:27">
      <c r="AA186" s="83"/>
    </row>
  </sheetData>
  <mergeCells count="1">
    <mergeCell ref="A2:A40"/>
  </mergeCells>
  <pageMargins left="0.7" right="0.7" top="0.75" bottom="0.75" header="0.51180555555555496" footer="0.51180555555555496"/>
  <pageSetup paperSize="9" scale="25" firstPageNumber="0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S2</vt:lpstr>
    </vt:vector>
  </TitlesOfParts>
  <Company>Newcastle University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Helen Talbot</dc:creator>
  <cp:lastModifiedBy>Helen Talbot</cp:lastModifiedBy>
  <dcterms:created xsi:type="dcterms:W3CDTF">2016-03-22T08:46:23Z</dcterms:created>
  <dcterms:modified xsi:type="dcterms:W3CDTF">2016-03-22T08:46:39Z</dcterms:modified>
</cp:coreProperties>
</file>